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X:\#CapitaniaRFE\Fundos\FIAGRO\LISTADO\Relatórios\2026\01.2026\"/>
    </mc:Choice>
  </mc:AlternateContent>
  <xr:revisionPtr revIDLastSave="0" documentId="8_{D2A278FD-5917-47E6-932A-99A3A3D786D9}" xr6:coauthVersionLast="47" xr6:coauthVersionMax="47" xr10:uidLastSave="{00000000-0000-0000-0000-000000000000}"/>
  <bookViews>
    <workbookView xWindow="28680" yWindow="-120" windowWidth="29040" windowHeight="15720" tabRatio="812" xr2:uid="{805BD8B2-3645-4DD0-A73E-A60265558CD8}"/>
  </bookViews>
  <sheets>
    <sheet name="Capa" sheetId="3" r:id="rId1"/>
    <sheet name="Carteira de Credito" sheetId="2" r:id="rId2"/>
    <sheet name="Garantia por Ativos" sheetId="17" r:id="rId3"/>
    <sheet name="Compromissadas" sheetId="16" state="hidden" r:id="rId4"/>
  </sheets>
  <definedNames>
    <definedName name="____CEN30" hidden="1">{#N/A,#N/A,FALSE,"SIM95"}</definedName>
    <definedName name="____CEN300" hidden="1">{#N/A,#N/A,FALSE,"SIM95"}</definedName>
    <definedName name="____cen301" hidden="1">{#N/A,#N/A,FALSE,"SIM95"}</definedName>
    <definedName name="____cen31" hidden="1">{#N/A,#N/A,FALSE,"SIM95"}</definedName>
    <definedName name="___CEN30" hidden="1">{#N/A,#N/A,FALSE,"SIM95"}</definedName>
    <definedName name="___CEN300" hidden="1">{#N/A,#N/A,FALSE,"SIM95"}</definedName>
    <definedName name="___cen301" hidden="1">{#N/A,#N/A,FALSE,"SIM95"}</definedName>
    <definedName name="___cen31" hidden="1">{#N/A,#N/A,FALSE,"SIM95"}</definedName>
    <definedName name="__123Graph_A" hidden="1">#REF!</definedName>
    <definedName name="__123Graph_B" hidden="1">#REF!</definedName>
    <definedName name="__123Graph_C" hidden="1">#REF!</definedName>
    <definedName name="__123Graph_D" hidden="1">#REF!</definedName>
    <definedName name="__123Graph_E" hidden="1">#REF!</definedName>
    <definedName name="__CEN30" hidden="1">{#N/A,#N/A,FALSE,"SIM95"}</definedName>
    <definedName name="__CEN300" hidden="1">{#N/A,#N/A,FALSE,"SIM95"}</definedName>
    <definedName name="__cen301" hidden="1">{#N/A,#N/A,FALSE,"SIM95"}</definedName>
    <definedName name="__cen31" hidden="1">{#N/A,#N/A,FALSE,"SIM95"}</definedName>
    <definedName name="_CEN30" hidden="1">{#N/A,#N/A,FALSE,"SIM95"}</definedName>
    <definedName name="_CEN300" hidden="1">{#N/A,#N/A,FALSE,"SIM95"}</definedName>
    <definedName name="_cen301" hidden="1">{#N/A,#N/A,FALSE,"SIM95"}</definedName>
    <definedName name="_cen31" hidden="1">{#N/A,#N/A,FALSE,"SIM95"}</definedName>
    <definedName name="_Fill" hidden="1">#REF!</definedName>
    <definedName name="_xlnm._FilterDatabase" localSheetId="0" hidden="1">Capa!$B$2:$B$3</definedName>
    <definedName name="_xlnm._FilterDatabase" localSheetId="1" hidden="1">'Carteira de Credito'!$A$2:$K$58</definedName>
    <definedName name="_xlnm._FilterDatabase" localSheetId="3" hidden="1">Compromissadas!$A$2:$AE$58</definedName>
    <definedName name="_xlnm._FilterDatabase" localSheetId="2" hidden="1">'Garantia por Ativos'!$B$8:$I$57</definedName>
    <definedName name="_GSRATES_1" hidden="1">"CT30000119991231        "</definedName>
    <definedName name="_GSRATES_2" hidden="1">"CT30000120000516        "</definedName>
    <definedName name="_GSRATES_3" hidden="1">"CT30000119991231        "</definedName>
    <definedName name="_GSRATES_4" hidden="1">"CT30000119981231        "</definedName>
    <definedName name="_GSRATES_5" hidden="1">"CT30000119981231        "</definedName>
    <definedName name="_GSRATES_6" hidden="1">"CT30000120000517        "</definedName>
    <definedName name="_GSRATES_7" hidden="1">"CT30000120000331        "</definedName>
    <definedName name="_GSRATES_COUNT" hidden="1">7</definedName>
    <definedName name="_GSRATESR_1" hidden="1">#REF!</definedName>
    <definedName name="_GSRATESR_2" hidden="1">#REF!</definedName>
    <definedName name="_GSRATESR_3" hidden="1">#REF!</definedName>
    <definedName name="_GSRATESR_4" hidden="1">#REF!</definedName>
    <definedName name="_GSRATESR_5" hidden="1">#REF!</definedName>
    <definedName name="_GSRATESR_6" hidden="1">#REF!</definedName>
    <definedName name="_GSRATESR_7" hidden="1">#REF!</definedName>
    <definedName name="_Key1" hidden="1">#REF!</definedName>
    <definedName name="_Key2" hidden="1">#REF!</definedName>
    <definedName name="_Order1" hidden="1">255</definedName>
    <definedName name="_Order2" hidden="1">255</definedName>
    <definedName name="_Sort" hidden="1">#REF!</definedName>
    <definedName name="_Table2_In1" hidden="1">#REF!</definedName>
    <definedName name="_Table2_In2" hidden="1">#REF!</definedName>
    <definedName name="_Table2_Out" hidden="1">#REF!</definedName>
    <definedName name="_Table3_In2" hidden="1">#REF!</definedName>
    <definedName name="a" hidden="1">{#N/A,#N/A,FALSE,"SIM95"}</definedName>
    <definedName name="aa" hidden="1">{#N/A,#N/A,FALSE,"GP";#N/A,#N/A,FALSE,"Assinantes";#N/A,#N/A,FALSE,"Rede";#N/A,#N/A,FALSE,"Evolução";#N/A,#N/A,FALSE,"Resultado"}</definedName>
    <definedName name="aaa" hidden="1">{#N/A,#N/A,FALSE,"GP";#N/A,#N/A,FALSE,"Assinantes";#N/A,#N/A,FALSE,"Rede";#N/A,#N/A,FALSE,"Evolução";#N/A,#N/A,FALSE,"Resultado"}</definedName>
    <definedName name="AAA_DOCTOPS" hidden="1">"AAA_SET"</definedName>
    <definedName name="AAA_duser" hidden="1">"OFF"</definedName>
    <definedName name="aaaa" hidden="1">{#N/A,#N/A,FALSE,"GP";#N/A,#N/A,FALSE,"Assinantes";#N/A,#N/A,FALSE,"Rede";#N/A,#N/A,FALSE,"Evolução";#N/A,#N/A,FALSE,"Resultado"}</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BCD" hidden="1">#REF!</definedName>
    <definedName name="anscount" hidden="1">1</definedName>
    <definedName name="AS2DocOpenMode" hidden="1">"AS2DocumentEdit"</definedName>
    <definedName name="b" hidden="1">{#N/A,#N/A,FALSE,"SIM95"}</definedName>
    <definedName name="bb" hidden="1">{#N/A,#N/A,TRUE,"DIVIDER PAGE";#N/A,#N/A,TRUE,"Exist + Reg A IS";#N/A,#N/A,TRUE,"Summary IS exc. B";#N/A,#N/A,TRUE,"New Stores";#N/A,#N/A,TRUE,"Existing DCF";#N/A,#N/A,TRUE,"Region A DCF";#N/A,#N/A,TRUE,"Existing + Reg. A DCF"}</definedName>
    <definedName name="bbbb" hidden="1">{#N/A,#N/A,FALSE,"GP";#N/A,#N/A,FALSE,"Assinantes";#N/A,#N/A,FALSE,"Rede";#N/A,#N/A,FALSE,"Evolução";#N/A,#N/A,FALSE,"Resultado"}</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PI1" hidden="1">#REF!</definedName>
    <definedName name="BLPI2" hidden="1">#REF!</definedName>
    <definedName name="BLPI3" hidden="1">#REF!</definedName>
    <definedName name="BLPI4" hidden="1">#REF!</definedName>
    <definedName name="BLPI5" hidden="1">#REF!</definedName>
    <definedName name="BLPI6" hidden="1">#REF!</definedName>
    <definedName name="BLPI7" hidden="1">#REF!</definedName>
    <definedName name="BLPI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ç" hidden="1">{#N/A,#N/A,TRUE,"Snapshot";#N/A,#N/A,TRUE,"PE at Different Premiums";#N/A,#N/A,TRUE,"EBITDA at Different Premiums";#N/A,#N/A,TRUE,"Long Form Dilution";#N/A,#N/A,TRUE,"AVP";#N/A,#N/A,TRUE,"Has-Gets";#N/A,#N/A,TRUE,"Contribution"}</definedName>
    <definedName name="Carteira.BTG">#REF!</definedName>
    <definedName name="CIQWBGuid" hidden="1">"10 Controle Excellence Out_12.xls"</definedName>
    <definedName name="dados_ok"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2"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3"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31"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dosok"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ata">Capa!$B$3</definedName>
    <definedName name="Data_Relatório">#REF!</definedName>
    <definedName name="david"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dcf" hidden="1">{"Area1",#N/A,FALSE,"OREWACC";"Area2",#N/A,FALSE,"OREWACC"}</definedName>
    <definedName name="dfd"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dfdf" hidden="1">{#N/A,#N/A,FALSE,"SIM95"}</definedName>
    <definedName name="eerr" hidden="1">{"Alle Perioden",#N/A,FALSE,"Erf";"Alle Perioden",#N/A,FALSE,"Ang";"Alle Perioden",#N/A,FALSE,"BV";"Alle Perioden",#N/A,FALSE,"BE";"Alle Perioden",#N/A,FALSE,"Re";"Alle Perioden",#N/A,FALSE,"Vol"}</definedName>
    <definedName name="eerr1" hidden="1">{"Alle Perioden",#N/A,FALSE,"Erf";"Alle Perioden",#N/A,FALSE,"Ang";"Alle Perioden",#N/A,FALSE,"BV";"Alle Perioden",#N/A,FALSE,"BE";"Alle Perioden",#N/A,FALSE,"Re";"Alle Perioden",#N/A,FALSE,"Vol"}</definedName>
    <definedName name="ev.Calculation" hidden="1">-4135</definedName>
    <definedName name="ev.Initialized" hidden="1">FALSE</definedName>
    <definedName name="evolucao" hidden="1">{#N/A,#N/A,FALSE,"GP";#N/A,#N/A,FALSE,"Assinantes";#N/A,#N/A,FALSE,"Rede";#N/A,#N/A,FALSE,"Evolução";#N/A,#N/A,FALSE,"Resultado"}</definedName>
    <definedName name="Evolução" hidden="1">{#N/A,#N/A,FALSE,"GP";#N/A,#N/A,FALSE,"Assinantes";#N/A,#N/A,FALSE,"Rede";#N/A,#N/A,FALSE,"Evolução";#N/A,#N/A,FALSE,"Resultado"}</definedName>
    <definedName name="feriados">#REF!</definedName>
    <definedName name="fgfg"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fsg" hidden="1">{"Alle Perioden",#N/A,FALSE,"Erf";"Alle Perioden",#N/A,FALSE,"Ang";"Alle Perioden",#N/A,FALSE,"BV";"Alle Perioden",#N/A,FALSE,"BE";"Alle Perioden",#N/A,FALSE,"Re";"Alle Perioden",#N/A,FALSE,"Vol"}</definedName>
    <definedName name="ghgh" hidden="1">{#N/A,#N/A,FALSE,"SIM95"}</definedName>
    <definedName name="HTML_CodePage" hidden="1">1252</definedName>
    <definedName name="HTML_Control" hidden="1">{"'Plan1'!$A$1:$I$74"}</definedName>
    <definedName name="HTML_Description" hidden="1">""</definedName>
    <definedName name="HTML_Email" hidden="1">""</definedName>
    <definedName name="HTML_Header" hidden="1">"Plan1"</definedName>
    <definedName name="HTML_LastUpdate" hidden="1">"06/07/2000"</definedName>
    <definedName name="HTML_LineAfter" hidden="1">FALSE</definedName>
    <definedName name="HTML_LineBefore" hidden="1">FALSE</definedName>
    <definedName name="HTML_Name" hidden="1">"ECISA S.A."</definedName>
    <definedName name="HTML_OBDlg2" hidden="1">TRUE</definedName>
    <definedName name="HTML_OBDlg4" hidden="1">TRUE</definedName>
    <definedName name="HTML_OS" hidden="1">0</definedName>
    <definedName name="HTML_PathFile" hidden="1">"d:\Meus documentos\MeuHTML.htm"</definedName>
    <definedName name="HTML_Title" hidden="1">"ReceitaFinal"</definedName>
    <definedName name="IQ_ADDIN" hidden="1">"AUTO"</definedName>
    <definedName name="IQ_CH" hidden="1">110000</definedName>
    <definedName name="IQ_CQ" hidden="1">5000</definedName>
    <definedName name="IQ_CY" hidden="1">10000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40210.5739814815</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k" hidden="1">#REF!</definedName>
    <definedName name="kljflksjk" hidden="1">{#N/A,#N/A,FALSE,"SIM95"}</definedName>
    <definedName name="LEIVLAJA" hidden="1">{#N/A,#N/A,TRUE,"DIVIDER PAGE";#N/A,#N/A,TRUE,"Exist + Reg A IS";#N/A,#N/A,TRUE,"Summary IS exc. B";#N/A,#N/A,TRUE,"New Stores";#N/A,#N/A,TRUE,"Existing DCF";#N/A,#N/A,TRUE,"Region A DCF";#N/A,#N/A,TRUE,"Existing + Reg. A DCF"}</definedName>
    <definedName name="limcount" hidden="1">1</definedName>
    <definedName name="manoela" hidden="1">{"Acq_matrix",#N/A,FALSE,"Acquisition Matrix"}</definedName>
    <definedName name="marcelo" hidden="1">{#N/A,#N/A,FALSE,"QUADRO GERAL";#N/A,#N/A,FALSE,"RECEITA OPERACIONAL";#N/A,#N/A,FALSE,"DESP.OPERACIONAIS";#N/A,#N/A,FALSE,"INVESTIMENTOS";#N/A,#N/A,FALSE,"NÃO OPERACIONAL";#N/A,#N/A,FALSE,"PROJEÇÃO INDICADORES"}</definedName>
    <definedName name="marcelo1" hidden="1">{#N/A,#N/A,FALSE,"QUADRO GERAL";#N/A,#N/A,FALSE,"RECEITA OPERACIONAL";#N/A,#N/A,FALSE,"DESP.OPERACIONAIS";#N/A,#N/A,FALSE,"INVESTIMENTOS";#N/A,#N/A,FALSE,"NÃO OPERACIONAL";#N/A,#N/A,FALSE,"PROJEÇÃO INDICADORES"}</definedName>
    <definedName name="Mau" hidden="1">{#N/A,#N/A,FALSE,"QUADRO GERAL";#N/A,#N/A,FALSE,"RECEITA OPERACIONAL";#N/A,#N/A,FALSE,"DESP.OPERACIONAIS";#N/A,#N/A,FALSE,"INVESTIMENTOS";#N/A,#N/A,FALSE,"NÃO OPERACIONAL";#N/A,#N/A,FALSE,"PROJEÇÃO INDICADORES"}</definedName>
    <definedName name="MILENA" hidden="1">#REF!</definedName>
    <definedName name="n"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qw" hidden="1">{#N/A,#N/A,FALSE,"GP";#N/A,#N/A,FALSE,"Assinantes";#N/A,#N/A,FALSE,"Rede";#N/A,#N/A,FALSE,"Evolução";#N/A,#N/A,FALSE,"Resultado"}</definedName>
    <definedName name="RecDesFinAlex" hidden="1">{#N/A,#N/A,FALSE,"SIM95"}</definedName>
    <definedName name="rngProvider" hidden="1">#REF!</definedName>
    <definedName name="rturtu" hidden="1">#REF!</definedName>
    <definedName name="rtuy" hidden="1">#REF!</definedName>
    <definedName name="SAPBEXdnldView" hidden="1">"43HL0Z0QR77LM2D6AZHQT61W3"</definedName>
    <definedName name="SAPBEXsysID" hidden="1">"PBW"</definedName>
    <definedName name="sencount" hidden="1">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olver_adj" hidden="1">#REF!</definedName>
    <definedName name="solver_lin" hidden="1">0</definedName>
    <definedName name="solver_opt" hidden="1">#REF!</definedName>
    <definedName name="TABLE_MANIPULATE" hidden="1">#REF!</definedName>
    <definedName name="teste" hidden="1">{#N/A,#N/A,FALSE,"Comp Aluguel Mes"}</definedName>
    <definedName name="Valor_Ativos">#REF!</definedName>
    <definedName name="we"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wrn.Accretion._.Dilution." hidden="1">{#N/A,#N/A,TRUE,"Snapshot";#N/A,#N/A,TRUE,"PE at Different Premiums";#N/A,#N/A,TRUE,"EBITDA at Different Premiums";#N/A,#N/A,TRUE,"Long Form Dilution";#N/A,#N/A,TRUE,"AVP";#N/A,#N/A,TRUE,"Has-Gets";#N/A,#N/A,TRUE,"Contribution"}</definedName>
    <definedName name="wrn.Accretion._.Dilution._split" hidden="1">{#N/A,#N/A,TRUE,"Snapshot";#N/A,#N/A,TRUE,"PE at Different Premiums";#N/A,#N/A,TRUE,"EBITDA at Different Premiums";#N/A,#N/A,TRUE,"Long Form Dilution";#N/A,#N/A,TRUE,"AVP";#N/A,#N/A,TRUE,"Has-Gets";#N/A,#N/A,TRUE,"Contribution"}</definedName>
    <definedName name="wrn.Acquisition_matrix." hidden="1">{"Acq_matrix",#N/A,FALSE,"Acquisition Matrix"}</definedName>
    <definedName name="wrn.Alugueis._.Mensais." hidden="1">{#N/A,#N/A,FALSE,"Aluguéis Mensais"}</definedName>
    <definedName name="wrn.Aluguel." hidden="1">{#N/A,#N/A,FALSE,"Aluguel"}</definedName>
    <definedName name="wrn.Anteilig._.alle._.Perioden." hidden="1">{"Alle Perioden",#N/A,FALSE,"Erf";"Alle Perioden",#N/A,FALSE,"Ang";"Alle Perioden",#N/A,FALSE,"BV";"Alle Perioden",#N/A,FALSE,"BE";"Alle Perioden",#N/A,FALSE,"Re";"Alle Perioden",#N/A,FALSE,"Vol"}</definedName>
    <definedName name="wrn.Anteilig._.erste._.elf._.Perioden." hidden="1">{"Erste elf Perioden",#N/A,FALSE,"Erf";"Erste elf Perioden",#N/A,FALSE,"Ang";"Erste elf Perioden",#N/A,FALSE,"BV";"Erste elf Perioden",#N/A,FALSE,"BE";"Erste elf Perioden",#N/A,FALSE,"Vol";"Erste elf Perioden",#N/A,FALSE,"Re"}</definedName>
    <definedName name="wrn.AQUIROR._.DCF." hidden="1">{"AQUIRORDCF",#N/A,FALSE,"Merger consequences";"Acquirorassns",#N/A,FALSE,"Merger consequences"}</definedName>
    <definedName name="wrn.Asia." hidden="1">{"rawdata",#N/A,TRUE,"HKT";"in",#N/A,TRUE,"HKT";"rawdata",#N/A,TRUE,"PTInd";"in",#N/A,TRUE,"PTInd";"rawdata",#N/A,TRUE,"NTT";"in",#N/A,TRUE,"NTT";"rawdata",#N/A,TRUE,"PLD";"in",#N/A,TRUE,"PLD";"rawdata",#N/A,TRUE,"PTTelk";"in",#N/A,TRUE,"PTTelk";"rawdata",#N/A,TRUE,"ST ";"in",#N/A,TRUE,"ST ";"rawdata",#N/A,TRUE,"TAsia";"in",#N/A,TRUE,"TAsia";"rawdata",#N/A,TRUE,"TNZ";"in",#N/A,TRUE,"TNZ";"rawdata",#N/A,TRUE,"TMal";"in",#N/A,TRUE,"TMal";"rawdata",#N/A,TRUE,"TTT";"in",#N/A,TRUE,"TTT";"rawdata",#N/A,TRUE,"Telst";"in",#N/A,TRUE,"Telst"}</definedName>
    <definedName name="wrn.Board._.Pack." hidden="1">{"Board Income Statement",#N/A,FALSE,"Board Summary";"Board Balance Sheet",#N/A,FALSE,"Board Summary";"Board Cash Flow",#N/A,FALSE,"Board Summary"}</definedName>
    <definedName name="wrn.Carrefour._.Worse._.Case." hidden="1">{#N/A,#N/A,TRUE,"DIVIDER PAGE";#N/A,#N/A,TRUE,"Exist + Reg A IS";#N/A,#N/A,TRUE,"Summary IS exc. B";#N/A,#N/A,TRUE,"New Stores";#N/A,#N/A,TRUE,"Existing DCF";#N/A,#N/A,TRUE,"Region A DCF";#N/A,#N/A,TRUE,"Existing + Reg. A DCF"}</definedName>
    <definedName name="wrn.Carrefour._.Worse._.Case._Split" hidden="1">{#N/A,#N/A,TRUE,"DIVIDER PAGE";#N/A,#N/A,TRUE,"Exist + Reg A IS";#N/A,#N/A,TRUE,"Summary IS exc. B";#N/A,#N/A,TRUE,"New Stores";#N/A,#N/A,TRUE,"Existing DCF";#N/A,#N/A,TRUE,"Region A DCF";#N/A,#N/A,TRUE,"Existing + Reg. A DCF"}</definedName>
    <definedName name="wrn.Comp._.Aluguel._.Mes." hidden="1">{#N/A,#N/A,FALSE,"Comp Aluguel Mes"}</definedName>
    <definedName name="wrn.Comp._.Venda._.Mes." hidden="1">{#N/A,#N/A,FALSE,"Comp Venda Mes"}</definedName>
    <definedName name="wrn.Company._.Analysis." hidden="1">{#N/A,#N/A,TRUE,"Summary LTM";#N/A,#N/A,TRUE,"95-97";#N/A,#N/A,TRUE,"97 US &amp; Peso Sum";#N/A,#N/A,TRUE,"1997 Peso Comparison";#N/A,#N/A,TRUE,"97 IS per store";#N/A,#N/A,TRUE,"96 IS per store";#N/A,#N/A,TRUE,"95 IS per store"}</definedName>
    <definedName name="wrn.Company._Analysis._Split" hidden="1">{#N/A,#N/A,TRUE,"Summary LTM";#N/A,#N/A,TRUE,"95-97";#N/A,#N/A,TRUE,"97 US &amp; Peso Sum";#N/A,#N/A,TRUE,"1997 Peso Comparison";#N/A,#N/A,TRUE,"97 IS per store";#N/A,#N/A,TRUE,"96 IS per store";#N/A,#N/A,TRUE,"95 IS per store"}</definedName>
    <definedName name="wrn.COMPCO." hidden="1">{"Page1",#N/A,FALSE,"CompCo";"Page2",#N/A,FALSE,"CompCo"}</definedName>
    <definedName name="wrn.Cover." hidden="1">{"coverall",#N/A,FALSE,"Definitions";"cover1",#N/A,FALSE,"Definitions";"cover2",#N/A,FALSE,"Definitions";"cover3",#N/A,FALSE,"Definitions";"cover4",#N/A,FALSE,"Definitions";"cover5",#N/A,FALSE,"Definitions";"blank",#N/A,FALSE,"Definitions"}</definedName>
    <definedName name="wrn.CSC._.All." hidden="1">{"Asia and Europe",#N/A,FALSE,"Selected Output 1";"United States",#N/A,FALSE,"Selected Output 1"}</definedName>
    <definedName name="wrn.dcf." hidden="1">{"mgmt forecast",#N/A,FALSE,"Mgmt Forecast";"dcf table",#N/A,FALSE,"Mgmt Forecast";"sensitivity",#N/A,FALSE,"Mgmt Forecast";"table inputs",#N/A,FALSE,"Mgmt Forecast";"calculations",#N/A,FALSE,"Mgmt Forecast"}</definedName>
    <definedName name="wrn.DCF_Terminal_Value_qchm." hidden="1">{"qchm_dcf",#N/A,FALSE,"QCHMDCF2";"qchm_terminal",#N/A,FALSE,"QCHMDCF2"}</definedName>
    <definedName name="wrn.divestiture." hidden="1">{#N/A,#N/A,TRUE,"Overview";#N/A,#N/A,TRUE,"Divest Val";#N/A,#N/A,TRUE,"sources &amp; uses";#N/A,#N/A,TRUE,"Has-Gets Divest"}</definedName>
    <definedName name="wrn.Einhundert._.Prozent._.alle._.Perioden." hidden="1">{"Alle Perioden",#N/A,FALSE,"Erf";"Alle Perioden",#N/A,FALSE,"BV100";"Alle Perioden",#N/A,FALSE,"BE100";"Alle Perioden",#N/A,FALSE,"Re100";"Alle Perioden",#N/A,FALSE,"Vol100"}</definedName>
    <definedName name="wrn.Einhundert._.Prozent._.erste._.elf._.Perioden." hidden="1">{"Erste elf Perioden",#N/A,FALSE,"Erf";"Erste elf Perioden",#N/A,FALSE,"BV100";"Erste elf Perioden",#N/A,FALSE,"BE100";"Erste elf Perioden",#N/A,FALSE,"Re100";"Erste elf Perioden",#N/A,FALSE,"Vol100"}</definedName>
    <definedName name="wrn.Europe." hidden="1">{"rawdata",#N/A,TRUE,"BT ";"in",#N/A,TRUE,"BT ";"rawdata",#N/A,TRUE,"CW ";"in",#N/A,TRUE,"CW ";"rawdata",#N/A,TRUE,"KPN";"in",#N/A,TRUE,"KPN";"rawdata",#N/A,TRUE,"OTE";"in",#N/A,TRUE,"OTE";"rawdata",#N/A,TRUE,"Port";"in",#N/A,TRUE,"Port";"rawdata",#N/A,TRUE,"SPT";"in",#N/A,TRUE,"SPT";"rawdata",#N/A,TRUE,"TD ";"in",#N/A,TRUE,"TD ";"rawdata",#N/A,TRUE,"TItal";"rawdata2",#N/A,TRUE,"TItal";"in",#N/A,TRUE,"TItal";"rawdata",#N/A,TRUE,"TdEsp";"in",#N/A,TRUE,"TdEsp";"rawdata",#N/A,TRUE,"Belg";"in",#N/A,TRUE,"Belg";"rawdata",#N/A,TRUE,"BEZEQ";"in",#N/A,TRUE,"BEZEQ";"rawdata",#N/A,TRUE,"DT ";"in",#N/A,TRUE,"DT ";"rawdata",#N/A,TRUE,"FT ";"in",#N/A,TRUE,"FT ";"rawdata",#N/A,TRUE,"MAT";"in",#N/A,TRUE,"MAT";"rawdata",#N/A,TRUE,"Eire";"in",#N/A,TRUE,"Eire";"rawdata",#N/A,TRUE,"TFin";"in",#N/A,TRUE,"TFin";"rawdata",#N/A,TRUE,"TNor";"in",#N/A,TRUE,"TNor";"rawdata",#N/A,TRUE,"Telia";"in",#N/A,TRUE,"Telia";"rawdata",#N/A,TRUE,"TPSA";"in",#N/A,TRUE,"TPSA";"rawdata",#N/A,TRUE,"TSAfr";"in",#N/A,TRUE,"TSAfr";"rawdata",#N/A,TRUE,"Turk";"in",#N/A,TRUE,"Turk"}</definedName>
    <definedName name="wrn.EXITO." hidden="1">{#N/A,#N/A,TRUE,"Op. Stats";#N/A,#N/A,TRUE,"New Stores";#N/A,#N/A,TRUE,"LAZARD TOTAL";#N/A,#N/A,TRUE,"Summary IS";#N/A,#N/A,TRUE,"97-LTM-98 Pro Forma";#N/A,#N/A,TRUE,"1997 Reconciliation";#N/A,#N/A,TRUE,"CAPEX &amp; WC";#N/A,#N/A,TRUE,"All Stores DCF Dollars";#N/A,#N/A,TRUE,"Existing DCF";#N/A,#N/A,TRUE,"Region A DCF";#N/A,#N/A,TRUE,"Region B DCF";#N/A,#N/A,TRUE,"APPENDIX";#N/A,#N/A,TRUE,"Total Region IS";#N/A,#N/A,TRUE,"LAZARD MEDELLIN";#N/A,#N/A,TRUE,"LAZARD BOGOTA";#N/A,#N/A,TRUE,"LAZARD CALI";#N/A,#N/A,TRUE,"LAZARD ATLANTICO";#N/A,#N/A,TRUE,"LAZARD OTHER";#N/A,#N/A,TRUE,"Existing IS";#N/A,#N/A,TRUE,"Region A IS";#N/A,#N/A,TRUE,"Region B IS";#N/A,#N/A,TRUE,"Sales Sq. M"}</definedName>
    <definedName name="wrn.Friendly." hidden="1">{#N/A,#N/A,TRUE,"Julio";#N/A,#N/A,TRUE,"Agosto";#N/A,#N/A,TRUE,"BHCo";#N/A,#N/A,TRUE,"Abril";#N/A,#N/A,TRUE,"Pro Forma"}</definedName>
    <definedName name="wrn.Gesamtausdruck._.alle._.Perioden." hidden="1">{"Alle Perioden",#N/A,FALSE,"Erf";"Alle Perioden",#N/A,FALSE,"Ang";"Alle Perioden",#N/A,FALSE,"BV";"Alle Perioden",#N/A,FALSE,"BE";"Alle Perioden",#N/A,FALSE,"Re";"Alle Perioden",#N/A,FALSE,"Vol";"Alle Perioden",#N/A,FALSE,"BV100";"Alle Perioden",#N/A,FALSE,"BE100";"Alle Perioden",#N/A,FALSE,"Re100";"Alle Perioden",#N/A,FALSE,"Vol100"}</definedName>
    <definedName name="wrn.Gesamtausdruck._.erste._.elf._.Perioden." hidden="1">{"Erste elf Perioden",#N/A,FALSE,"Erf";"Erste elf Perioden",#N/A,FALSE,"Ang";"Erste elf Perioden",#N/A,FALSE,"BV";"Erste elf Perioden",#N/A,FALSE,"BE";"Erste elf Perioden",#N/A,FALSE,"Re";"Erste elf Perioden",#N/A,FALSE,"Vol";"Erste elf Perioden",#N/A,FALSE,"BV100";"Erste elf Perioden",#N/A,FALSE,"BE100";"Erste elf Perioden",#N/A,FALSE,"Re100";"Erste elf Perioden",#N/A,FALSE,"Vol100"}</definedName>
    <definedName name="wrn.imp." hidden="1">{#N/A,#N/A,FALSE,"NET";#N/A,#N/A,FALSE,"caxi";#N/A,#N/A,FALSE,"nhai";#N/A,#N/A,FALSE,"urui";#N/A,#N/A,FALSE,"cali";#N/A,#N/A,FALSE,"joii";#N/A,#N/A,FALSE,"hol";#N/A,#N/A,FALSE,"poa";#N/A,#N/A,FALSE,"pel";#N/A,#N/A,FALSE,"cha";#N/A,#N/A,FALSE,"rgr";#N/A,#N/A,FALSE,"ere";#N/A,#N/A,FALSE,"scr";#N/A,#N/A,FALSE,"cri";#N/A,#N/A,FALSE,"bag";#N/A,#N/A,FALSE,"pfu";#N/A,#N/A,FALSE,"lit";#N/A,#N/A,FALSE,"mmd";#N/A,#N/A,FALSE,"sma";#N/A,#N/A,FALSE,"btg";#N/A,#N/A,FALSE,"far";#N/A,#N/A,FALSE,"laj";#N/A,#N/A,FALSE,"flo";#N/A,#N/A,FALSE,"076";#N/A,#N/A,FALSE,"iflo";#N/A,#N/A,FALSE,"blu"}</definedName>
    <definedName name="wrn.Inad._.Unidade._.OTN." hidden="1">{#N/A,#N/A,FALSE,"Inad Unidade-OTN"}</definedName>
    <definedName name="wrn.Inad._.Unidade._.real." hidden="1">{#N/A,#N/A,FALSE,"Inad Unidade-R$"}</definedName>
    <definedName name="wrn.Inadimplencia._.Absoluta." hidden="1">{#N/A,#N/A,FALSE,"Inadimplencia Absoluta"}</definedName>
    <definedName name="wrn.Inadimplencia._.Relativa." hidden="1">{#N/A,#N/A,FALSE,"Inadimplencia Relativa"}</definedName>
    <definedName name="wrn.Latin._.America." hidden="1">{"rawdata",#N/A,TRUE,"CANTV";"in",#N/A,TRUE,"CANTV";"rawdata",#N/A,TRUE,"Entel";"in",#N/A,TRUE,"Entel";"rawdata",#N/A,TRUE,"TBra";"in",#N/A,TRUE,"TBra";"rawdata",#N/A,TRUE,"TArg";"in",#N/A,TRUE,"TArg";"rawdata",#N/A,TRUE,"TdArg";"in",#N/A,TRUE,"TdArg";"rawdata",#N/A,TRUE,"TdPer";"in",#N/A,TRUE,"TdPer";"rawdata",#N/A,TRUE,"CTC";"in",#N/A,TRUE,"CTC";"rawdata",#N/A,TRUE,"TMX";"in",#N/A,TRUE,"TMX"}</definedName>
    <definedName name="wrn.Lojas._.por._.Aluguel._.Real." hidden="1">{#N/A,#N/A,FALSE,"Lojas por Aluguel (R$)"}</definedName>
    <definedName name="wrn.Lojas._.por._.Faturamento._.real." hidden="1">{#N/A,#N/A,FALSE,"Lojas por Faturamento (R$)"}</definedName>
    <definedName name="wrn.Mapa._.de._.Aluguel._.Analitico." hidden="1">{#N/A,#N/A,FALSE,"Mapa de Aluguel - Analítico"}</definedName>
    <definedName name="wrn.Mapa._.de._.Aluguel._.Sintetico." hidden="1">{#N/A,#N/A,FALSE,"Mapa de Aluguel - Sintético"}</definedName>
    <definedName name="wrn.Media._.Aluguel._.12._.meses." hidden="1">{#N/A,#N/A,FALSE,"Média Aluguel 12 Meses"}</definedName>
    <definedName name="wrn.North._.America." hidden="1">{"rawdata",#N/A,TRUE,"AT&amp;T";"in",#N/A,TRUE,"AT&amp;T";"rawdata",#N/A,TRUE,"MCI";"in",#N/A,TRUE,"MCI";"rawdata",#N/A,TRUE,"Sprint";"in",#N/A,TRUE,"Sprint";"rawdata",#N/A,TRUE,"ALL";"in",#N/A,TRUE,"ALL";"rawdata",#N/A,TRUE,"Cent";"in",#N/A,TRUE,"Cent";"rawdata",#N/A,TRUE,"Cin";"in",#N/A,TRUE,"Cin";"rawdata",#N/A,TRUE,"Front";"in",#N/A,TRUE,"Front";"rawdata",#N/A,TRUE,"LCI";"in",#N/A,TRUE,"LCI";"rawdata",#N/A,TRUE,"MFS";"in",#N/A,TRUE,"MFS";"rawdata",#N/A,TRUE,"SNET";"in",#N/A,TRUE,"SNET";"rawdata",#N/A,TRUE,"World";"in",#N/A,TRUE,"World";"rawdata",#N/A,TRUE,"BCE";"in",#N/A,TRUE,"BCE";"rawdata",#N/A,TRUE,"Ameri";"in",#N/A,TRUE,"Ameri";"rawdata",#N/A,TRUE,"BellA";"in",#N/A,TRUE,"BellA";"rawdata",#N/A,TRUE,"BellS";"in",#N/A,TRUE,"BellS";"rawdata",#N/A,TRUE,"PacTel";"in",#N/A,TRUE,"PacTel";"rawdata",#N/A,TRUE,"NYN";"in",#N/A,TRUE,"NYN";"rawdata",#N/A,TRUE,"SBC";"in",#N/A,TRUE,"SBC";"rawdata",#N/A,TRUE,"USW";"in",#N/A,TRUE,"USW";"rawdata",#N/A,TRUE,"GTE";"in",#N/A,TRUE,"GTE"}</definedName>
    <definedName name="wrn.Orcamento._.Completo." hidden="1">{#N/A,#N/A,FALSE,"QUADRO GERAL";#N/A,#N/A,FALSE,"RECEITA OPERACIONAL";#N/A,#N/A,FALSE,"DESP.OPERACIONAIS";#N/A,#N/A,FALSE,"INVESTIMENTOS";#N/A,#N/A,FALSE,"NÃO OPERACIONAL";#N/A,#N/A,FALSE,"PROJEÇÃO INDICADORES"}</definedName>
    <definedName name="wrn.Output." hidden="1">{"definitions",#N/A,TRUE,"Definitions";"out1",#N/A,TRUE,"Valuation";"out2",#N/A,TRUE,"Valuation";"out3",#N/A,TRUE,"Valuation";"out4",#N/A,TRUE,"Valuation";"out",#N/A,TRUE,"Efficiency";"out1",#N/A,TRUE,"Growth,Margin,Rev Split";"out2",#N/A,TRUE,"Growth,Margin,Rev Split";"out1",#N/A,TRUE,"Financial Ratios";"out2",#N/A,TRUE,"Financial Ratios";"outeg",#N/A,TRUE,"Efficiency";"test1",#N/A,TRUE,"Prices";"test2",#N/A,TRUE,"Prices";"test3",#N/A,TRUE,"Prices";"test1",#N/A,TRUE,"Segments";"test2",#N/A,TRUE,"Segments";"in",#N/A,TRUE,"Country";"in",#N/A,TRUE,"Housekeeping"}</definedName>
    <definedName name="wrn.Performance._.Aluguel." hidden="1">{#N/A,#N/A,FALSE,"Performance Aluguel"}</definedName>
    <definedName name="wrn.Performance._.Vendas." hidden="1">{#N/A,#N/A,FALSE,"Performance Vendas"}</definedName>
    <definedName name="wrn.PL." hidden="1">{"20 Years",#N/A,FALSE,"P&amp;Ls";"2001",#N/A,FALSE,"P&amp;Ls"}</definedName>
    <definedName name="wrn.prices." hidden="1">{#N/A,#N/A,TRUE,"BANAMEX";#N/A,#N/A,TRUE,"CGT";#N/A,#N/A,TRUE,"ALFA";#N/A,#N/A,TRUE,"ICA (2)"}</definedName>
    <definedName name="wrn.Print._.Entire._.Business._.Case." hidden="1">{"cover",#N/A,FALSE,"Cover Page";"PnLBase",#N/A,FALSE,"Summary P&amp;L";"PnLOpex",#N/A,FALSE,"Summary P&amp;L";"PnLOpexRevenue",#N/A,FALSE,"Summary P&amp;L";"PnL MANS Revenue",#N/A,FALSE,"Summary P&amp;L";"PnL Consolidated",#N/A,FALSE,"Summary P&amp;L";"IRR",#N/A,FALSE,"Investment Appraisal";"London Revenues",#N/A,FALSE,"London";"Manchester Revenues",#N/A,FALSE,"Manchester";"Birmingham Revenues",#N/A,FALSE,"Birmingham";"Liverpool Revenues",#N/A,FALSE,"Liverpool";"Leeds Revenues",#N/A,FALSE,"Leeds";"Sheffield Revenues",#N/A,FALSE,"Sheffield";"Glasgow Revenues",#N/A,FALSE,"Glasgow";"Edinburgh Revenues",#N/A,FALSE,"Edinburgh";"Bristol Revenues",#N/A,FALSE,"Bristol";"Summary Capex and Depreciation",#N/A,FALSE,"Capex1";"Capex London",#N/A,FALSE,"Capex1";"Capex Manchester",#N/A,FALSE,"Capex1";"Capex Birmingham",#N/A,FALSE,"Capex1";"Capex Liverpool",#N/A,FALSE,"Capex1";"Capex Leeds",#N/A,FALSE,"Capex1";"Capex Sheffield",#N/A,FALSE,"Capex1";"Capex Glasgow",#N/A,FALSE,"Capex1";"Capex Edinburgh",#N/A,FALSE,"Capex1";"Capex Bristol",#N/A,FALSE,"Capex1";"Capex Sceotland",#N/A,FALSE,"Capex1";"Capex2 Breakdown1",#N/A,FALSE,"Capex2";"Capex2 Breakdown2",#N/A,FALSE,"Capex2";"UK Market",#N/A,FALSE,"UK Market";"MANS Business Shares",#N/A,FALSE,"UK Market";"MANS Ranking",#N/A,FALSE,"UK Market";"MANS Market Shares",#N/A,FALSE,"Market Shares";"Traffic1",#N/A,FALSE,"Traffic";"Traffic2",#N/A,FALSE,"Traffic";"Customer Sites",#N/A,FALSE,"Customer Sites";"Customer Sites2",#N/A,FALSE,"Customer Sites";"Ports1",#N/A,FALSE,"Switch Ports";"Ports2",#N/A,FALSE,"Switch Ports"}</definedName>
    <definedName name="wrn.PrintAll." hidden="1">{"PA1",#N/A,FALSE,"BORDMW";"pa2",#N/A,FALSE,"BORDMW";"PA3",#N/A,FALSE,"BORDMW";"PA4",#N/A,FALSE,"BORDMW"}</definedName>
    <definedName name="wrn.Quadro._.Antigo." hidden="1">{#N/A,#N/A,FALSE,"QuadroAntigo"}</definedName>
    <definedName name="wrn.Quadro._.de._.Areas." hidden="1">{#N/A,#N/A,FALSE,"Quadro de Areas"}</definedName>
    <definedName name="wrn.Ramos._.LJ." hidden="1">{#N/A,#N/A,FALSE,"RamosLj"}</definedName>
    <definedName name="wrn.Relatório._.Resumido." hidden="1">{#N/A,#N/A,FALSE,"GP";#N/A,#N/A,FALSE,"Assinantes";#N/A,#N/A,FALSE,"Rede";#N/A,#N/A,FALSE,"Evolução";#N/A,#N/A,FALSE,"Resultado"}</definedName>
    <definedName name="wrn.Scenario._.Summary." hidden="1">{#N/A,#N/A,TRUE,"Summary";#N/A,"1",TRUE,"Summary";#N/A,"2",TRUE,"Summary";#N/A,"3",TRUE,"Summary";#N/A,"4",TRUE,"Summary";#N/A,"5",TRUE,"Summary";#N/A,"6",TRUE,"Summary";#N/A,"7",TRUE,"Summary";#N/A,"8",TRUE,"Summary";#N/A,"9",TRUE,"Summary";#N/A,"10",TRUE,"Summary";#N/A,"11",TRUE,"Summary"}</definedName>
    <definedName name="wrn.SIM95." hidden="1">{#N/A,#N/A,FALSE,"SIM95"}</definedName>
    <definedName name="wrn.sim953" hidden="1">{#N/A,#N/A,FALSE,"SIM95"}</definedName>
    <definedName name="wrn.sim954" hidden="1">{#N/A,#N/A,FALSE,"SIM95"}</definedName>
    <definedName name="wrn.SUMMARY."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wrn.TARGET._.DCF." hidden="1">{"targetdcf",#N/A,FALSE,"Merger consequences";"TARGETASSU",#N/A,FALSE,"Merger consequences";"TERMINAL VALUE",#N/A,FALSE,"Merger consequences"}</definedName>
    <definedName name="wrn.test." hidden="1">{"test2",#N/A,TRUE,"Prices"}</definedName>
    <definedName name="wrn.totalcomp." hidden="1">{"comp1",#N/A,FALSE,"COMPS";"footnotes",#N/A,FALSE,"COMPS"}</definedName>
    <definedName name="wrn.Vendas." hidden="1">{#N/A,#N/A,FALSE,"Vendas"}</definedName>
    <definedName name="wrn.Wacc." hidden="1">{"Area1",#N/A,FALSE,"OREWACC";"Area2",#N/A,FALSE,"OREWACC"}</definedName>
    <definedName name="wrn.Whole._.Pack." hidden="1">{"Board Income Statement",#N/A,FALSE,"Board Summary";"Board Balance Sheet",#N/A,FALSE,"Board Summary";"Board Cash Flow",#N/A,FALSE,"Board Summary";"Op Cap Startup",#N/A,FALSE,"Operating-Startup Expense (2)";"Total Salary",#N/A,FALSE,"Operating-Startup Expense (2)";"Op Salary",#N/A,FALSE,"Operating-Startup Expense (2)";"Cap Salary",#N/A,FALSE,"Operating-Startup Expense (2)";"Startup Salary",#N/A,FALSE,"Operating-Startup Expense (2)";#N/A,#N/A,FALSE,"Advertising &amp; Promotion (2)";#N/A,#N/A,FALSE,"G&amp;A (2)";#N/A,#N/A,FALSE,"Billings (2)";#N/A,#N/A,FALSE,"Travel (2)";#N/A,#N/A,FALSE,"Comms Cost (2)";#N/A,#N/A,FALSE,"CAPEX (3)";#N/A,#N/A,FALSE,"CAPEX (2)"}</definedName>
    <definedName name="xx" hidden="1">{#N/A,#N/A,FALSE,"SIM95"}</definedName>
    <definedName name="XXW" hidden="1">{#N/A,#N/A,FALSE,"SIM95"}</definedName>
    <definedName name="xxx"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xxy" hidden="1">{#N/A,#N/A,FALSE,"SIM95"}</definedName>
    <definedName name="YYY" hidden="1">{#N/A,#N/A,FALSE,"SIM95"}</definedName>
    <definedName name="YYZ" hidden="1">{#N/A,#N/A,FALSE,"SIM95"}</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 i="17" l="1"/>
  <c r="AE122" i="16" l="1"/>
  <c r="AC122" i="16"/>
  <c r="T122" i="16" s="1"/>
  <c r="AA122" i="16"/>
  <c r="AD122" i="16"/>
  <c r="O40" i="16" l="1"/>
  <c r="B3" i="16" l="1"/>
  <c r="N40" i="16"/>
  <c r="E40" i="16" s="1"/>
  <c r="L40" i="16"/>
</calcChain>
</file>

<file path=xl/sharedStrings.xml><?xml version="1.0" encoding="utf-8"?>
<sst xmlns="http://schemas.openxmlformats.org/spreadsheetml/2006/main" count="1048" uniqueCount="236">
  <si>
    <t>Ativo</t>
  </si>
  <si>
    <t>Código B3</t>
  </si>
  <si>
    <t>Indexador</t>
  </si>
  <si>
    <t>Quantidade</t>
  </si>
  <si>
    <t>Total</t>
  </si>
  <si>
    <t>14C0072810</t>
  </si>
  <si>
    <t>19G0228153</t>
  </si>
  <si>
    <t>20K0699593</t>
  </si>
  <si>
    <t>19H0000001</t>
  </si>
  <si>
    <t>21A0709253</t>
  </si>
  <si>
    <t>20G0800227</t>
  </si>
  <si>
    <t>20L0687133</t>
  </si>
  <si>
    <t>-</t>
  </si>
  <si>
    <t>Planilha de fundamentos - CPTS11</t>
  </si>
  <si>
    <t>CDI</t>
  </si>
  <si>
    <t>Capa</t>
  </si>
  <si>
    <t>21E0407810</t>
  </si>
  <si>
    <t>19H0235501</t>
  </si>
  <si>
    <t>21G0507867</t>
  </si>
  <si>
    <t>21G0093703</t>
  </si>
  <si>
    <t>21G0864354</t>
  </si>
  <si>
    <t>21I0682465</t>
  </si>
  <si>
    <t>21I0277341</t>
  </si>
  <si>
    <t>21I0931497</t>
  </si>
  <si>
    <t>21J0043571</t>
  </si>
  <si>
    <t>21J0585266</t>
  </si>
  <si>
    <t>21K0728271</t>
  </si>
  <si>
    <t>21K0665223</t>
  </si>
  <si>
    <t>21K0001807</t>
  </si>
  <si>
    <t>Logística</t>
  </si>
  <si>
    <t>Operações em andamento</t>
  </si>
  <si>
    <t>Descrição</t>
  </si>
  <si>
    <t>Taxa (a.a.)</t>
  </si>
  <si>
    <t>Haircut</t>
  </si>
  <si>
    <t>Data ida</t>
  </si>
  <si>
    <t>Vencimento</t>
  </si>
  <si>
    <t>Data volta</t>
  </si>
  <si>
    <t>Volume ida</t>
  </si>
  <si>
    <t>Saldo</t>
  </si>
  <si>
    <t>Volume volta</t>
  </si>
  <si>
    <t>22D0371159</t>
  </si>
  <si>
    <t>22E0640809</t>
  </si>
  <si>
    <t>22F0783752</t>
  </si>
  <si>
    <t>22H1631360</t>
  </si>
  <si>
    <t>22C1362141</t>
  </si>
  <si>
    <t>CRI Habitasec 1E 148S HBR</t>
  </si>
  <si>
    <t>CRI Truesec 1E 236S GSFI</t>
  </si>
  <si>
    <t>CRI Truesec 1E 346S GPA RBVA</t>
  </si>
  <si>
    <t>CRI Virgo 4E 99S BRF PE</t>
  </si>
  <si>
    <t>CRI Truesec 1E 340S Gazit</t>
  </si>
  <si>
    <t>CRI Virgo 4E 280S Vinci Renda Urbana</t>
  </si>
  <si>
    <t>CRI Habitasec 1E 242S HBR ComVem</t>
  </si>
  <si>
    <t>CRI Habitasec 1E 258S Via Varejo Extrema</t>
  </si>
  <si>
    <t>CRI Virgo 4E 366S Vinci Shoppings</t>
  </si>
  <si>
    <t>CRI Virgo 4E 329S Pátio Malzoni</t>
  </si>
  <si>
    <t>CRI Truesec 1E 447S GTIS</t>
  </si>
  <si>
    <t>CRI Opea 1E 397S Rede D'Or</t>
  </si>
  <si>
    <t>CRI Truesec 7E 1S Galleria Bank</t>
  </si>
  <si>
    <t>CRI Habitasec 1E 291S JSL Extrema</t>
  </si>
  <si>
    <t>Duration</t>
  </si>
  <si>
    <t>CRI Virgo 4E 142S BRF Salvador</t>
  </si>
  <si>
    <t>Despesa realizada no mês</t>
  </si>
  <si>
    <t>CPTR11</t>
  </si>
  <si>
    <t>CRI Província 56E 1S Galleria Bank</t>
  </si>
  <si>
    <t>24B1404723</t>
  </si>
  <si>
    <t>Setor</t>
  </si>
  <si>
    <t>P.U. Ida</t>
  </si>
  <si>
    <t>P.U. Volta</t>
  </si>
  <si>
    <t>Operações concluídas</t>
  </si>
  <si>
    <t>Data Volta</t>
  </si>
  <si>
    <t>Despesa operação</t>
  </si>
  <si>
    <t>CRI Opea 1E 99S BR Malls</t>
  </si>
  <si>
    <t>CRI Vert 8E 1S BTG Malls</t>
  </si>
  <si>
    <t>CRI Truesec 1E 214S Rede D'Or</t>
  </si>
  <si>
    <t>CRI Truesec 3E 1S Grupo Mateus</t>
  </si>
  <si>
    <t>CRI Opea 38E 1S Grupo Mateus</t>
  </si>
  <si>
    <t>CRI Bari 1E 98S Assaí TRX II</t>
  </si>
  <si>
    <t>CRI Bari 1E 105S Grupo Mateus</t>
  </si>
  <si>
    <t>CRI Bari 1E 93S Assaí TRX</t>
  </si>
  <si>
    <t>CRI Bari 3E 1S Grupo Mateus</t>
  </si>
  <si>
    <t>CRI Habitasec 1E 286S Via Varejo Extrema II</t>
  </si>
  <si>
    <t>CRI Bari 1E 98S Assaí EVBI II</t>
  </si>
  <si>
    <t xml:space="preserve">RAZÃO SOCIAL: </t>
  </si>
  <si>
    <t xml:space="preserve">TICKER: </t>
  </si>
  <si>
    <t xml:space="preserve">CNPJ: </t>
  </si>
  <si>
    <t xml:space="preserve">DATA DE INÍCIO: </t>
  </si>
  <si>
    <t xml:space="preserve">ADMINISTRADOR: </t>
  </si>
  <si>
    <t>BTG Pactual</t>
  </si>
  <si>
    <t xml:space="preserve">GESTOR: </t>
  </si>
  <si>
    <t>Capitânia Investimentos</t>
  </si>
  <si>
    <t xml:space="preserve">PÚBLICO-ALVO: </t>
  </si>
  <si>
    <t>Investidores em geral</t>
  </si>
  <si>
    <t xml:space="preserve">CLASSIFICAÇÃO ANBIMA: </t>
  </si>
  <si>
    <t>Papel Híbrido Gestão Ativa</t>
  </si>
  <si>
    <t xml:space="preserve">TAXA DE ADMINISTRAÇÃO: </t>
  </si>
  <si>
    <t xml:space="preserve">TAXA DE GESTÃO: </t>
  </si>
  <si>
    <t xml:space="preserve">TAXA DE PERFORMANCE: </t>
  </si>
  <si>
    <t xml:space="preserve">NÚMERO DE COTAS: </t>
  </si>
  <si>
    <r>
      <rPr>
        <b/>
        <sz val="9"/>
        <color theme="1" tint="0.34998626667073579"/>
        <rFont val="Calibri"/>
        <family val="2"/>
        <scheme val="minor"/>
      </rPr>
      <t xml:space="preserve">Disclaimer: </t>
    </r>
    <r>
      <rPr>
        <sz val="9"/>
        <color theme="1" tint="0.34998626667073579"/>
        <rFont val="Calibri"/>
        <family val="2"/>
        <scheme val="minor"/>
      </rPr>
      <t xml:space="preserve">
</t>
    </r>
    <r>
      <rPr>
        <sz val="8"/>
        <color theme="1" tint="0.34998626667073579"/>
        <rFont val="Calibri"/>
        <family val="2"/>
        <scheme val="minor"/>
      </rPr>
      <t>“</t>
    </r>
    <r>
      <rPr>
        <i/>
        <sz val="8"/>
        <color theme="1" tint="0.34998626667073579"/>
        <rFont val="Calibri"/>
        <family val="2"/>
        <scheme val="minor"/>
      </rPr>
      <t>As informações contidas nesta apresentação não podem ser consideradas como única fonte de informações no processo decisório do investidor, que, antes de tomar qualquer decisão, deverá realizar uma avaliação minuciosa do produto e respectivos riscos, face aos seus objetivos pessoais e ao seu perfil de risco ("Suitability"). RENTABILIDADE PASSADA NÃO REPRESENTA GARANTIA DE RENTABILIDADE FUTURA. Assim, não é possível prever o desempenho futuro de um investimento a partir da variação de seu valor de mercado no passado. A Capitânia não assume que os investidores vão obter lucros, nem se responsabiliza pelas perdas. FUNDOS DE INVESTIMENTO NÃO CONTAM COM GARANTIA DO ADMINISTRADOR, DO GESTOR, DE QUALQUER MECANISMO DE SEGURO OU FUNDO GARANTIDOR DE CRÉDITO – FGC. É recomendada a leitura cuidadosa do Formulário de Informações Complementares e regulamento do fundo de investimento pelo investidor ao aplicar seus recursos. Não é autorizada a sua reprodução ou disponibilidade para circulação sem prévia autorização da Capitânia.”</t>
    </r>
  </si>
  <si>
    <t>CAPITÂNIA AGRO STRATEGIES - FII</t>
  </si>
  <si>
    <t>16/03/2022</t>
  </si>
  <si>
    <t xml:space="preserve"> 1% a.a. </t>
  </si>
  <si>
    <t>CETIP</t>
  </si>
  <si>
    <t>Volume Financeiro</t>
  </si>
  <si>
    <t>% do PL</t>
  </si>
  <si>
    <t>Rating</t>
  </si>
  <si>
    <t>INDEXADOR</t>
  </si>
  <si>
    <t>Combio</t>
  </si>
  <si>
    <t>CRA021004NU</t>
  </si>
  <si>
    <t>Energia Térmica</t>
  </si>
  <si>
    <t>N/D</t>
  </si>
  <si>
    <t>IPCA+</t>
  </si>
  <si>
    <t>Fiagro FII</t>
  </si>
  <si>
    <t>Cota de Fiagro</t>
  </si>
  <si>
    <t>Renda Variável</t>
  </si>
  <si>
    <t>Agroinsumos</t>
  </si>
  <si>
    <t>CRA0220060P</t>
  </si>
  <si>
    <t>Distribuidor/ Revenda</t>
  </si>
  <si>
    <t>CRA02200795</t>
  </si>
  <si>
    <t>Insumos Agrícolas</t>
  </si>
  <si>
    <t>CRAS Brasil</t>
  </si>
  <si>
    <t>CRA02300VST</t>
  </si>
  <si>
    <t>Agroindústria</t>
  </si>
  <si>
    <t>CDI+</t>
  </si>
  <si>
    <t>Solubio</t>
  </si>
  <si>
    <t>CRA024008C2</t>
  </si>
  <si>
    <t>Açúcar e Etanol</t>
  </si>
  <si>
    <t>Agrogalaxy</t>
  </si>
  <si>
    <t>CRA022009KI</t>
  </si>
  <si>
    <t>Ultracheese</t>
  </si>
  <si>
    <t>23J1042731</t>
  </si>
  <si>
    <t>Laticínios</t>
  </si>
  <si>
    <t>Santa Helena</t>
  </si>
  <si>
    <t>CRA02200CT5</t>
  </si>
  <si>
    <t>Capal</t>
  </si>
  <si>
    <t>CRA02300Q8I</t>
  </si>
  <si>
    <t>Cooperativa</t>
  </si>
  <si>
    <t>Ura Agro</t>
  </si>
  <si>
    <t>4571422SN6</t>
  </si>
  <si>
    <t>AA-</t>
  </si>
  <si>
    <t>Aliança Agrícola</t>
  </si>
  <si>
    <t>CRA02300CI2</t>
  </si>
  <si>
    <t>Alcoeste</t>
  </si>
  <si>
    <t>CRA024008C3</t>
  </si>
  <si>
    <t>Jumasa</t>
  </si>
  <si>
    <t>5483424UN1</t>
  </si>
  <si>
    <t>Máquinas e Equipamentos</t>
  </si>
  <si>
    <t>Binatural</t>
  </si>
  <si>
    <t>CRA023005V5</t>
  </si>
  <si>
    <t>Biodiesel</t>
  </si>
  <si>
    <t>Belagrícola</t>
  </si>
  <si>
    <t>CRA02200DKY</t>
  </si>
  <si>
    <t>UISA</t>
  </si>
  <si>
    <t>CRA021005QS</t>
  </si>
  <si>
    <t>BBB+</t>
  </si>
  <si>
    <t>Maestro</t>
  </si>
  <si>
    <t>CRA02300R5T</t>
  </si>
  <si>
    <t>Lar Cooperativa</t>
  </si>
  <si>
    <t>CRA021004NV</t>
  </si>
  <si>
    <t>A</t>
  </si>
  <si>
    <t>Olfar</t>
  </si>
  <si>
    <t>CRA023003JX</t>
  </si>
  <si>
    <t>Culttivo</t>
  </si>
  <si>
    <t>4686824SN5</t>
  </si>
  <si>
    <t>Crédito Rural</t>
  </si>
  <si>
    <t>A+</t>
  </si>
  <si>
    <t>Coagril</t>
  </si>
  <si>
    <t>CRA023006SH</t>
  </si>
  <si>
    <t>E-ctare Pay</t>
  </si>
  <si>
    <t>CRA02300NM1</t>
  </si>
  <si>
    <t>Cessão de Carteira</t>
  </si>
  <si>
    <t>PISANI</t>
  </si>
  <si>
    <t>CRA023001JL</t>
  </si>
  <si>
    <t>CRA021005QP</t>
  </si>
  <si>
    <t>22L1258273</t>
  </si>
  <si>
    <t>Cocari</t>
  </si>
  <si>
    <t>CRA021005L0</t>
  </si>
  <si>
    <t>BBB-</t>
  </si>
  <si>
    <t>Cresol</t>
  </si>
  <si>
    <t>CRA0220099D</t>
  </si>
  <si>
    <t>Coruripe</t>
  </si>
  <si>
    <t>CRA023000M9</t>
  </si>
  <si>
    <t>BBB</t>
  </si>
  <si>
    <t>Usina Lins</t>
  </si>
  <si>
    <t>CRA022002MH</t>
  </si>
  <si>
    <t>Monte Carlo</t>
  </si>
  <si>
    <t>CRA024002GX</t>
  </si>
  <si>
    <t>Distribuidora de Combustivel</t>
  </si>
  <si>
    <t>CRA024002GY</t>
  </si>
  <si>
    <t>22L1212138</t>
  </si>
  <si>
    <t>Grupo JB</t>
  </si>
  <si>
    <t>CRA02400ANS</t>
  </si>
  <si>
    <t>CRA021005L1</t>
  </si>
  <si>
    <t>ARMAC</t>
  </si>
  <si>
    <t>CRA022007KH</t>
  </si>
  <si>
    <t>Alvorada</t>
  </si>
  <si>
    <t>22J1107076</t>
  </si>
  <si>
    <t>CRA021005KX</t>
  </si>
  <si>
    <t>CRA0230099D</t>
  </si>
  <si>
    <t>CRA023003JY</t>
  </si>
  <si>
    <t>4571422SN7</t>
  </si>
  <si>
    <t>CRA021005KY</t>
  </si>
  <si>
    <t>Over BTG</t>
  </si>
  <si>
    <t>Caixa</t>
  </si>
  <si>
    <t>Taxa Aquisição</t>
  </si>
  <si>
    <t>Taxa Mercado</t>
  </si>
  <si>
    <t>RISCO</t>
  </si>
  <si>
    <t>% DO PL</t>
  </si>
  <si>
    <t>CLASSE SÊNIOR</t>
  </si>
  <si>
    <t>AVAL</t>
  </si>
  <si>
    <t>ALIENAÇÃO FIDUCIÁRIA</t>
  </si>
  <si>
    <t>CESSÃO FIDUCIÁRIA</t>
  </si>
  <si>
    <t>X</t>
  </si>
  <si>
    <t>42.537.579/0001-76</t>
  </si>
  <si>
    <t>Araguaia S.A.</t>
  </si>
  <si>
    <t>20% do que exceder CDI + 1.0% a.a.</t>
  </si>
  <si>
    <t>19.824.678</t>
  </si>
  <si>
    <t>AGROJIVE I FIDC MZA</t>
  </si>
  <si>
    <t>6242125MZA</t>
  </si>
  <si>
    <t>Prefixado</t>
  </si>
  <si>
    <t>AGROJIVE I FIDC MZB</t>
  </si>
  <si>
    <t>6242125MZB</t>
  </si>
  <si>
    <t>Zilor</t>
  </si>
  <si>
    <t>FIDCAgroR</t>
  </si>
  <si>
    <t>CRA021002N3</t>
  </si>
  <si>
    <t>Defensivos</t>
  </si>
  <si>
    <t>CRA02200819</t>
  </si>
  <si>
    <t>Patense</t>
  </si>
  <si>
    <t>CRA02500CNL</t>
  </si>
  <si>
    <t>Grupo Abba</t>
  </si>
  <si>
    <t>CRA025007PT</t>
  </si>
  <si>
    <t>CRA022007KG</t>
  </si>
  <si>
    <t>SLC</t>
  </si>
  <si>
    <t>Produtor Agrícola</t>
  </si>
  <si>
    <t>AA</t>
  </si>
  <si>
    <t>Janeiro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</si>
</sst>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0.0%"/>
    <numFmt numFmtId="165" formatCode="_(* #,##0_);_(* \(#,##0\);_(* &quot;-&quot;??_);_(@_)"/>
    <numFmt numFmtId="166" formatCode="_-[$R$-416]\ * #,##0.00_-;\-[$R$-416]\ * #,##0.00_-;_-[$R$-416]\ * &quot;-&quot;??_-;_-@_-"/>
    <numFmt numFmtId="167" formatCode="0.0"/>
    <numFmt numFmtId="168" formatCode="#,##0.0"/>
  </numFmts>
  <fonts count="23" x14ac:knownFonts="1">
    <font>
      <sz val="11"/>
      <color theme="1"/>
      <name val="Calibri"/>
      <family val="2"/>
      <scheme val="minor"/>
    </font>
    <font>
      <sz val="11"/>
      <color theme="1"/>
      <name val="Calibri"/>
      <family val="2"/>
      <scheme val="minor"/>
    </font>
    <font>
      <sz val="11"/>
      <color theme="1"/>
      <name val="Laca"/>
      <family val="2"/>
    </font>
    <font>
      <b/>
      <sz val="11"/>
      <color rgb="FF1B51A3"/>
      <name val="Laca"/>
      <family val="2"/>
    </font>
    <font>
      <b/>
      <sz val="10"/>
      <color theme="0"/>
      <name val="Laca"/>
      <family val="2"/>
    </font>
    <font>
      <sz val="9"/>
      <color theme="1"/>
      <name val="Laca"/>
      <family val="2"/>
    </font>
    <font>
      <sz val="9"/>
      <name val="Laca"/>
      <family val="2"/>
    </font>
    <font>
      <sz val="8"/>
      <name val="Laca"/>
      <family val="2"/>
    </font>
    <font>
      <b/>
      <sz val="9"/>
      <color rgb="FFFFFFFF"/>
      <name val="Laca"/>
      <family val="2"/>
    </font>
    <font>
      <sz val="11"/>
      <color theme="2" tint="-0.749992370372631"/>
      <name val="Laca"/>
      <family val="2"/>
    </font>
    <font>
      <sz val="10"/>
      <name val="Arial"/>
      <family val="2"/>
    </font>
    <font>
      <sz val="11"/>
      <color indexed="8"/>
      <name val="Calibri"/>
      <family val="2"/>
      <scheme val="minor"/>
    </font>
    <font>
      <b/>
      <sz val="9"/>
      <color theme="0"/>
      <name val="Laca"/>
      <family val="2"/>
    </font>
    <font>
      <sz val="10"/>
      <color rgb="FF1B51A3"/>
      <name val="Laca"/>
      <family val="2"/>
    </font>
    <font>
      <sz val="9"/>
      <color rgb="FFFF0000"/>
      <name val="Laca"/>
      <family val="2"/>
    </font>
    <font>
      <b/>
      <sz val="11"/>
      <color theme="1"/>
      <name val="Laca"/>
      <family val="2"/>
    </font>
    <font>
      <sz val="9"/>
      <color rgb="FF1B51A3"/>
      <name val="Poppins ExtraBold"/>
    </font>
    <font>
      <sz val="9"/>
      <color rgb="FF595959"/>
      <name val="Poppins"/>
    </font>
    <font>
      <b/>
      <sz val="9"/>
      <color theme="1" tint="0.34998626667073579"/>
      <name val="Calibri"/>
      <family val="2"/>
      <scheme val="minor"/>
    </font>
    <font>
      <sz val="9"/>
      <color theme="1" tint="0.34998626667073579"/>
      <name val="Calibri"/>
      <family val="2"/>
      <scheme val="minor"/>
    </font>
    <font>
      <sz val="8"/>
      <color theme="1" tint="0.34998626667073579"/>
      <name val="Calibri"/>
      <family val="2"/>
      <scheme val="minor"/>
    </font>
    <font>
      <i/>
      <sz val="8"/>
      <color theme="1" tint="0.34998626667073579"/>
      <name val="Calibri"/>
      <family val="2"/>
      <scheme val="minor"/>
    </font>
    <font>
      <sz val="12"/>
      <color theme="0"/>
      <name val="Laca"/>
      <family val="2"/>
    </font>
  </fonts>
  <fills count="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1B51A3"/>
        <bgColor indexed="64"/>
      </patternFill>
    </fill>
    <fill>
      <patternFill patternType="solid">
        <fgColor rgb="FF1851A4"/>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s>
  <cellStyleXfs count="6">
    <xf numFmtId="0" fontId="0" fillId="0" borderId="0"/>
    <xf numFmtId="43" fontId="1" fillId="0" borderId="0" applyFont="0" applyFill="0" applyBorder="0" applyAlignment="0" applyProtection="0"/>
    <xf numFmtId="9" fontId="1" fillId="0" borderId="0" applyFont="0" applyFill="0" applyBorder="0" applyAlignment="0" applyProtection="0"/>
    <xf numFmtId="0" fontId="10" fillId="0" borderId="0"/>
    <xf numFmtId="0" fontId="11" fillId="0" borderId="0"/>
    <xf numFmtId="9" fontId="11" fillId="0" borderId="0" applyFont="0" applyFill="0" applyBorder="0" applyAlignment="0" applyProtection="0"/>
  </cellStyleXfs>
  <cellXfs count="120">
    <xf numFmtId="0" fontId="0" fillId="0" borderId="0" xfId="0"/>
    <xf numFmtId="0" fontId="2" fillId="0" borderId="0" xfId="0" applyFont="1"/>
    <xf numFmtId="0" fontId="3" fillId="0" borderId="0" xfId="0" applyFont="1"/>
    <xf numFmtId="3" fontId="2" fillId="0" borderId="0" xfId="0" applyNumberFormat="1" applyFont="1"/>
    <xf numFmtId="0" fontId="4" fillId="5" borderId="1" xfId="0" applyFont="1" applyFill="1" applyBorder="1" applyAlignment="1">
      <alignment horizontal="center" vertical="center"/>
    </xf>
    <xf numFmtId="0" fontId="7" fillId="2" borderId="0" xfId="0" applyFont="1" applyFill="1" applyAlignment="1">
      <alignment horizontal="left" vertical="center"/>
    </xf>
    <xf numFmtId="4" fontId="7" fillId="2" borderId="0" xfId="0" applyNumberFormat="1" applyFont="1" applyFill="1" applyAlignment="1">
      <alignment horizontal="left" vertical="center"/>
    </xf>
    <xf numFmtId="0" fontId="8" fillId="5" borderId="1" xfId="0" applyFont="1" applyFill="1" applyBorder="1" applyAlignment="1">
      <alignment vertical="center"/>
    </xf>
    <xf numFmtId="165" fontId="7" fillId="2" borderId="0" xfId="0" applyNumberFormat="1" applyFont="1" applyFill="1" applyAlignment="1">
      <alignment horizontal="left" vertical="center"/>
    </xf>
    <xf numFmtId="0" fontId="13" fillId="0" borderId="0" xfId="0" applyFont="1" applyAlignment="1">
      <alignment horizontal="center"/>
    </xf>
    <xf numFmtId="0" fontId="8" fillId="5" borderId="1" xfId="0" applyFont="1" applyFill="1" applyBorder="1" applyAlignment="1">
      <alignment horizontal="centerContinuous" vertical="center"/>
    </xf>
    <xf numFmtId="0" fontId="8" fillId="5" borderId="1" xfId="0" applyFont="1" applyFill="1" applyBorder="1" applyAlignment="1">
      <alignment horizontal="centerContinuous" vertical="center" wrapText="1"/>
    </xf>
    <xf numFmtId="0" fontId="5" fillId="0" borderId="1" xfId="0" applyFont="1" applyBorder="1"/>
    <xf numFmtId="10" fontId="5" fillId="0" borderId="1" xfId="0" applyNumberFormat="1" applyFont="1" applyBorder="1"/>
    <xf numFmtId="9" fontId="5" fillId="0" borderId="1" xfId="0" applyNumberFormat="1" applyFont="1" applyBorder="1"/>
    <xf numFmtId="14" fontId="5" fillId="0" borderId="1" xfId="0" applyNumberFormat="1" applyFont="1" applyBorder="1"/>
    <xf numFmtId="3" fontId="5" fillId="0" borderId="1" xfId="0" applyNumberFormat="1" applyFont="1" applyBorder="1"/>
    <xf numFmtId="165" fontId="14" fillId="0" borderId="1" xfId="1" applyNumberFormat="1" applyFont="1" applyFill="1" applyBorder="1"/>
    <xf numFmtId="0" fontId="5" fillId="3" borderId="1" xfId="0" applyFont="1" applyFill="1" applyBorder="1"/>
    <xf numFmtId="10" fontId="5" fillId="3" borderId="1" xfId="0" applyNumberFormat="1" applyFont="1" applyFill="1" applyBorder="1"/>
    <xf numFmtId="9" fontId="5" fillId="3" borderId="1" xfId="0" applyNumberFormat="1" applyFont="1" applyFill="1" applyBorder="1"/>
    <xf numFmtId="14" fontId="5" fillId="3" borderId="1" xfId="0" applyNumberFormat="1" applyFont="1" applyFill="1" applyBorder="1"/>
    <xf numFmtId="3" fontId="5" fillId="3" borderId="1" xfId="0" applyNumberFormat="1" applyFont="1" applyFill="1" applyBorder="1"/>
    <xf numFmtId="165" fontId="14" fillId="3" borderId="1" xfId="1" applyNumberFormat="1" applyFont="1" applyFill="1" applyBorder="1"/>
    <xf numFmtId="0" fontId="4" fillId="5" borderId="1" xfId="0" applyFont="1" applyFill="1" applyBorder="1" applyAlignment="1">
      <alignment horizontal="left" vertical="center" wrapText="1"/>
    </xf>
    <xf numFmtId="10" fontId="4" fillId="5" borderId="1" xfId="0" applyNumberFormat="1" applyFont="1" applyFill="1" applyBorder="1" applyAlignment="1">
      <alignment horizontal="center" vertical="center"/>
    </xf>
    <xf numFmtId="3" fontId="4" fillId="5" borderId="1" xfId="0" applyNumberFormat="1" applyFont="1" applyFill="1" applyBorder="1" applyAlignment="1">
      <alignment horizontal="center" vertical="center"/>
    </xf>
    <xf numFmtId="165" fontId="4" fillId="5" borderId="1" xfId="0" applyNumberFormat="1" applyFont="1" applyFill="1" applyBorder="1" applyAlignment="1">
      <alignment horizontal="center" vertical="center"/>
    </xf>
    <xf numFmtId="0" fontId="5" fillId="0" borderId="1" xfId="0" applyFont="1" applyBorder="1" applyAlignment="1">
      <alignment horizontal="center"/>
    </xf>
    <xf numFmtId="14" fontId="5" fillId="0" borderId="1" xfId="0" applyNumberFormat="1" applyFont="1" applyBorder="1" applyAlignment="1">
      <alignment horizontal="center"/>
    </xf>
    <xf numFmtId="3" fontId="5" fillId="0" borderId="1" xfId="0" applyNumberFormat="1" applyFont="1" applyBorder="1" applyAlignment="1">
      <alignment horizontal="center"/>
    </xf>
    <xf numFmtId="165" fontId="14" fillId="0" borderId="1" xfId="1" applyNumberFormat="1" applyFont="1" applyFill="1" applyBorder="1" applyAlignment="1">
      <alignment horizontal="center"/>
    </xf>
    <xf numFmtId="0" fontId="5" fillId="3" borderId="1" xfId="0" applyFont="1" applyFill="1" applyBorder="1" applyAlignment="1">
      <alignment horizontal="center"/>
    </xf>
    <xf numFmtId="14" fontId="5" fillId="3" borderId="1" xfId="0" applyNumberFormat="1" applyFont="1" applyFill="1" applyBorder="1" applyAlignment="1">
      <alignment horizontal="center"/>
    </xf>
    <xf numFmtId="3" fontId="5" fillId="3" borderId="1" xfId="0" applyNumberFormat="1" applyFont="1" applyFill="1" applyBorder="1" applyAlignment="1">
      <alignment horizontal="center"/>
    </xf>
    <xf numFmtId="165" fontId="14" fillId="3" borderId="1" xfId="1" applyNumberFormat="1" applyFont="1" applyFill="1" applyBorder="1" applyAlignment="1">
      <alignment horizontal="center"/>
    </xf>
    <xf numFmtId="0" fontId="8" fillId="5" borderId="1" xfId="0" applyFont="1" applyFill="1" applyBorder="1" applyAlignment="1">
      <alignment horizontal="center" vertical="center"/>
    </xf>
    <xf numFmtId="10" fontId="7" fillId="2" borderId="0" xfId="0" applyNumberFormat="1" applyFont="1" applyFill="1" applyAlignment="1">
      <alignment horizontal="left" vertical="center"/>
    </xf>
    <xf numFmtId="9" fontId="7" fillId="2" borderId="0" xfId="0" applyNumberFormat="1" applyFont="1" applyFill="1" applyAlignment="1">
      <alignment horizontal="left" vertical="center"/>
    </xf>
    <xf numFmtId="14" fontId="7" fillId="2" borderId="0" xfId="0" applyNumberFormat="1" applyFont="1" applyFill="1" applyAlignment="1">
      <alignment horizontal="left" vertical="center"/>
    </xf>
    <xf numFmtId="3" fontId="7" fillId="2" borderId="0" xfId="0" applyNumberFormat="1" applyFont="1" applyFill="1" applyAlignment="1">
      <alignment horizontal="left" vertical="center"/>
    </xf>
    <xf numFmtId="11" fontId="7" fillId="2" borderId="0" xfId="0" applyNumberFormat="1" applyFont="1" applyFill="1" applyAlignment="1">
      <alignment horizontal="left" vertical="center"/>
    </xf>
    <xf numFmtId="11" fontId="2" fillId="0" borderId="0" xfId="0" applyNumberFormat="1" applyFont="1"/>
    <xf numFmtId="0" fontId="2" fillId="0" borderId="0" xfId="0" applyFont="1" applyAlignment="1">
      <alignment vertical="center"/>
    </xf>
    <xf numFmtId="10" fontId="5" fillId="3" borderId="1" xfId="2" applyNumberFormat="1" applyFont="1" applyFill="1" applyBorder="1" applyAlignment="1">
      <alignment horizontal="center"/>
    </xf>
    <xf numFmtId="10" fontId="5" fillId="0" borderId="1" xfId="2" applyNumberFormat="1" applyFont="1" applyBorder="1" applyAlignment="1">
      <alignment horizontal="center"/>
    </xf>
    <xf numFmtId="4" fontId="5" fillId="0" borderId="1" xfId="0" applyNumberFormat="1" applyFont="1" applyBorder="1"/>
    <xf numFmtId="4" fontId="5" fillId="3" borderId="1" xfId="0" applyNumberFormat="1" applyFont="1" applyFill="1" applyBorder="1"/>
    <xf numFmtId="4" fontId="2" fillId="0" borderId="0" xfId="0" applyNumberFormat="1" applyFont="1"/>
    <xf numFmtId="4" fontId="8" fillId="5" borderId="1" xfId="0" applyNumberFormat="1" applyFont="1" applyFill="1" applyBorder="1" applyAlignment="1">
      <alignment horizontal="centerContinuous" vertical="center" wrapText="1"/>
    </xf>
    <xf numFmtId="4" fontId="8" fillId="5" borderId="1" xfId="0" applyNumberFormat="1" applyFont="1" applyFill="1" applyBorder="1" applyAlignment="1">
      <alignment vertical="center"/>
    </xf>
    <xf numFmtId="4" fontId="5" fillId="3" borderId="1" xfId="0" applyNumberFormat="1" applyFont="1" applyFill="1" applyBorder="1" applyAlignment="1">
      <alignment horizontal="center"/>
    </xf>
    <xf numFmtId="4" fontId="5" fillId="0" borderId="1" xfId="0" applyNumberFormat="1" applyFont="1" applyBorder="1" applyAlignment="1">
      <alignment horizontal="center"/>
    </xf>
    <xf numFmtId="4" fontId="4" fillId="5" borderId="1" xfId="0" applyNumberFormat="1" applyFont="1" applyFill="1" applyBorder="1" applyAlignment="1">
      <alignment horizontal="center" vertical="center"/>
    </xf>
    <xf numFmtId="3" fontId="8" fillId="5" borderId="1" xfId="0" applyNumberFormat="1" applyFont="1" applyFill="1" applyBorder="1" applyAlignment="1">
      <alignment horizontal="centerContinuous" vertical="center" wrapText="1"/>
    </xf>
    <xf numFmtId="3" fontId="8" fillId="5" borderId="1" xfId="0" applyNumberFormat="1" applyFont="1" applyFill="1" applyBorder="1" applyAlignment="1">
      <alignment vertical="center"/>
    </xf>
    <xf numFmtId="0" fontId="2" fillId="6" borderId="0" xfId="0" applyFont="1" applyFill="1"/>
    <xf numFmtId="0" fontId="15" fillId="6" borderId="0" xfId="0" applyFont="1" applyFill="1"/>
    <xf numFmtId="0" fontId="13" fillId="6" borderId="0" xfId="0" applyFont="1" applyFill="1" applyAlignment="1">
      <alignment horizontal="center"/>
    </xf>
    <xf numFmtId="0" fontId="12" fillId="5" borderId="2" xfId="0" applyFont="1" applyFill="1" applyBorder="1" applyAlignment="1">
      <alignment horizontal="center" vertical="center"/>
    </xf>
    <xf numFmtId="0" fontId="12" fillId="5" borderId="2" xfId="0" applyFont="1" applyFill="1" applyBorder="1" applyAlignment="1">
      <alignment horizontal="center" vertical="center" wrapText="1"/>
    </xf>
    <xf numFmtId="0" fontId="6" fillId="3" borderId="2" xfId="0" applyFont="1" applyFill="1" applyBorder="1" applyAlignment="1">
      <alignment horizontal="center" vertical="center"/>
    </xf>
    <xf numFmtId="165" fontId="12" fillId="5" borderId="2" xfId="1" applyNumberFormat="1" applyFont="1" applyFill="1" applyBorder="1" applyAlignment="1">
      <alignment horizontal="center" vertical="center"/>
    </xf>
    <xf numFmtId="0" fontId="6" fillId="0" borderId="2" xfId="0" applyFont="1" applyBorder="1" applyAlignment="1">
      <alignment horizontal="center" vertical="center"/>
    </xf>
    <xf numFmtId="10" fontId="6" fillId="0" borderId="2" xfId="0" applyNumberFormat="1" applyFont="1" applyBorder="1" applyAlignment="1">
      <alignment horizontal="center" vertical="center"/>
    </xf>
    <xf numFmtId="4" fontId="6" fillId="0" borderId="2" xfId="0" applyNumberFormat="1" applyFont="1" applyBorder="1" applyAlignment="1">
      <alignment horizontal="center" vertical="center"/>
    </xf>
    <xf numFmtId="10" fontId="6" fillId="3" borderId="2" xfId="0" applyNumberFormat="1" applyFont="1" applyFill="1" applyBorder="1" applyAlignment="1">
      <alignment horizontal="center" vertical="center"/>
    </xf>
    <xf numFmtId="4" fontId="6" fillId="3" borderId="2" xfId="0" applyNumberFormat="1" applyFont="1" applyFill="1" applyBorder="1" applyAlignment="1">
      <alignment horizontal="center" vertical="center"/>
    </xf>
    <xf numFmtId="3" fontId="5" fillId="3" borderId="2" xfId="0" applyNumberFormat="1" applyFont="1" applyFill="1" applyBorder="1" applyAlignment="1">
      <alignment horizontal="center" vertical="center"/>
    </xf>
    <xf numFmtId="4" fontId="12" fillId="5" borderId="2" xfId="0" applyNumberFormat="1" applyFont="1" applyFill="1" applyBorder="1" applyAlignment="1">
      <alignment horizontal="center" vertical="center"/>
    </xf>
    <xf numFmtId="3" fontId="12" fillId="5" borderId="2" xfId="0" applyNumberFormat="1" applyFont="1" applyFill="1" applyBorder="1" applyAlignment="1">
      <alignment horizontal="center" vertical="center"/>
    </xf>
    <xf numFmtId="10" fontId="12" fillId="5" borderId="2" xfId="0" applyNumberFormat="1" applyFont="1" applyFill="1" applyBorder="1" applyAlignment="1">
      <alignment horizontal="center" vertical="center"/>
    </xf>
    <xf numFmtId="0" fontId="5" fillId="2" borderId="2" xfId="0" applyFont="1" applyFill="1" applyBorder="1" applyAlignment="1">
      <alignment horizontal="center" vertical="center" wrapText="1"/>
    </xf>
    <xf numFmtId="3" fontId="5" fillId="2" borderId="2" xfId="0" applyNumberFormat="1" applyFont="1" applyFill="1" applyBorder="1" applyAlignment="1">
      <alignment horizontal="center" vertical="center" wrapText="1"/>
    </xf>
    <xf numFmtId="166" fontId="6" fillId="2" borderId="2" xfId="1" applyNumberFormat="1" applyFont="1" applyFill="1" applyBorder="1" applyAlignment="1">
      <alignment horizontal="center" vertical="center" wrapText="1"/>
    </xf>
    <xf numFmtId="10" fontId="6" fillId="2" borderId="2" xfId="2" applyNumberFormat="1" applyFont="1" applyFill="1" applyBorder="1" applyAlignment="1">
      <alignment horizontal="center" vertical="center" wrapText="1"/>
    </xf>
    <xf numFmtId="0" fontId="5" fillId="3" borderId="2" xfId="0" applyFont="1" applyFill="1" applyBorder="1" applyAlignment="1">
      <alignment horizontal="center" vertical="center" wrapText="1"/>
    </xf>
    <xf numFmtId="3" fontId="5" fillId="3" borderId="2" xfId="0" applyNumberFormat="1" applyFont="1" applyFill="1" applyBorder="1" applyAlignment="1">
      <alignment horizontal="center" vertical="center" wrapText="1"/>
    </xf>
    <xf numFmtId="166" fontId="6" fillId="3" borderId="2" xfId="1" applyNumberFormat="1" applyFont="1" applyFill="1" applyBorder="1" applyAlignment="1">
      <alignment horizontal="center" vertical="center" wrapText="1"/>
    </xf>
    <xf numFmtId="10" fontId="6" fillId="3" borderId="2" xfId="2"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2" fillId="6" borderId="3" xfId="0" applyFont="1" applyFill="1" applyBorder="1"/>
    <xf numFmtId="0" fontId="15" fillId="6" borderId="4" xfId="0" applyFont="1" applyFill="1" applyBorder="1"/>
    <xf numFmtId="0" fontId="2" fillId="6" borderId="4" xfId="0" applyFont="1" applyFill="1" applyBorder="1"/>
    <xf numFmtId="0" fontId="2" fillId="6" borderId="5" xfId="0" applyFont="1" applyFill="1" applyBorder="1"/>
    <xf numFmtId="0" fontId="15" fillId="6" borderId="6" xfId="0" applyFont="1" applyFill="1" applyBorder="1"/>
    <xf numFmtId="0" fontId="2" fillId="6" borderId="7" xfId="0" applyFont="1" applyFill="1" applyBorder="1"/>
    <xf numFmtId="0" fontId="2" fillId="6" borderId="6" xfId="0" applyFont="1" applyFill="1" applyBorder="1"/>
    <xf numFmtId="0" fontId="2" fillId="4" borderId="6" xfId="0" applyFont="1" applyFill="1" applyBorder="1"/>
    <xf numFmtId="0" fontId="2" fillId="4" borderId="0" xfId="0" applyFont="1" applyFill="1"/>
    <xf numFmtId="0" fontId="2" fillId="4" borderId="7" xfId="0" applyFont="1" applyFill="1" applyBorder="1"/>
    <xf numFmtId="0" fontId="16" fillId="4" borderId="0" xfId="0" applyFont="1" applyFill="1"/>
    <xf numFmtId="0" fontId="17" fillId="4" borderId="0" xfId="0" applyFont="1" applyFill="1"/>
    <xf numFmtId="0" fontId="0" fillId="4" borderId="0" xfId="0" applyFill="1"/>
    <xf numFmtId="14" fontId="17" fillId="4" borderId="0" xfId="0" applyNumberFormat="1" applyFont="1" applyFill="1"/>
    <xf numFmtId="0" fontId="9" fillId="4" borderId="0" xfId="0" applyFont="1" applyFill="1" applyAlignment="1">
      <alignment horizontal="left" indent="1"/>
    </xf>
    <xf numFmtId="0" fontId="3" fillId="4" borderId="6" xfId="0" applyFont="1" applyFill="1" applyBorder="1"/>
    <xf numFmtId="0" fontId="9" fillId="4" borderId="6" xfId="0" applyFont="1" applyFill="1" applyBorder="1" applyAlignment="1">
      <alignment horizontal="left" indent="1"/>
    </xf>
    <xf numFmtId="0" fontId="2" fillId="4" borderId="0" xfId="0" applyFont="1" applyFill="1" applyAlignment="1">
      <alignment horizontal="centerContinuous"/>
    </xf>
    <xf numFmtId="3" fontId="17" fillId="4" borderId="0" xfId="0" applyNumberFormat="1" applyFont="1" applyFill="1"/>
    <xf numFmtId="0" fontId="2" fillId="4" borderId="0" xfId="0" applyFont="1" applyFill="1" applyAlignment="1">
      <alignment wrapText="1"/>
    </xf>
    <xf numFmtId="0" fontId="2" fillId="0" borderId="6" xfId="0" applyFont="1" applyBorder="1"/>
    <xf numFmtId="0" fontId="2" fillId="0" borderId="7" xfId="0" applyFont="1" applyBorder="1"/>
    <xf numFmtId="164" fontId="6" fillId="0" borderId="2" xfId="2" applyNumberFormat="1" applyFont="1" applyBorder="1" applyAlignment="1">
      <alignment horizontal="center" vertical="center"/>
    </xf>
    <xf numFmtId="164" fontId="6" fillId="3" borderId="2" xfId="2" applyNumberFormat="1" applyFont="1" applyFill="1" applyBorder="1" applyAlignment="1">
      <alignment horizontal="center" vertical="center" wrapText="1"/>
    </xf>
    <xf numFmtId="167" fontId="12" fillId="5" borderId="2" xfId="2" applyNumberFormat="1" applyFont="1" applyFill="1" applyBorder="1" applyAlignment="1">
      <alignment horizontal="center" vertical="center"/>
    </xf>
    <xf numFmtId="164" fontId="5" fillId="2" borderId="2" xfId="2" applyNumberFormat="1" applyFont="1" applyFill="1" applyBorder="1" applyAlignment="1">
      <alignment horizontal="center" vertical="center" wrapText="1"/>
    </xf>
    <xf numFmtId="164" fontId="5" fillId="3" borderId="2" xfId="2" applyNumberFormat="1" applyFont="1" applyFill="1" applyBorder="1" applyAlignment="1">
      <alignment horizontal="center" vertical="center" wrapText="1"/>
    </xf>
    <xf numFmtId="0" fontId="22" fillId="6" borderId="0" xfId="0" applyFont="1" applyFill="1" applyAlignment="1">
      <alignment horizontal="left" vertical="center"/>
    </xf>
    <xf numFmtId="164" fontId="6" fillId="3" borderId="2" xfId="2" applyNumberFormat="1" applyFont="1" applyFill="1" applyBorder="1" applyAlignment="1">
      <alignment horizontal="center" vertical="center"/>
    </xf>
    <xf numFmtId="10" fontId="5" fillId="3" borderId="2" xfId="2" applyNumberFormat="1" applyFont="1" applyFill="1" applyBorder="1" applyAlignment="1">
      <alignment horizontal="center" vertical="center"/>
    </xf>
    <xf numFmtId="164" fontId="12" fillId="5" borderId="2" xfId="2" applyNumberFormat="1" applyFont="1" applyFill="1" applyBorder="1" applyAlignment="1">
      <alignment horizontal="center" vertical="center"/>
    </xf>
    <xf numFmtId="3" fontId="6" fillId="0" borderId="2" xfId="0" applyNumberFormat="1" applyFont="1" applyBorder="1" applyAlignment="1">
      <alignment horizontal="center" vertical="center" wrapText="1"/>
    </xf>
    <xf numFmtId="3" fontId="6" fillId="3" borderId="2" xfId="0" applyNumberFormat="1" applyFont="1" applyFill="1" applyBorder="1" applyAlignment="1">
      <alignment horizontal="center" vertical="center" wrapText="1"/>
    </xf>
    <xf numFmtId="168" fontId="6" fillId="0" borderId="2" xfId="2" applyNumberFormat="1" applyFont="1" applyFill="1" applyBorder="1" applyAlignment="1">
      <alignment horizontal="center" vertical="center"/>
    </xf>
    <xf numFmtId="0" fontId="19" fillId="4" borderId="6" xfId="0" applyFont="1" applyFill="1" applyBorder="1" applyAlignment="1">
      <alignment horizontal="justify" vertical="center" wrapText="1"/>
    </xf>
    <xf numFmtId="0" fontId="19" fillId="4" borderId="0" xfId="0" applyFont="1" applyFill="1" applyAlignment="1">
      <alignment horizontal="justify" vertical="center" wrapText="1"/>
    </xf>
    <xf numFmtId="0" fontId="19" fillId="4" borderId="7" xfId="0" applyFont="1" applyFill="1" applyBorder="1" applyAlignment="1">
      <alignment horizontal="justify" vertical="center" wrapText="1"/>
    </xf>
    <xf numFmtId="0" fontId="17" fillId="4" borderId="0" xfId="0" applyFont="1" applyFill="1" applyAlignment="1">
      <alignment horizontal="left" vertical="center" wrapText="1"/>
    </xf>
    <xf numFmtId="168" fontId="5" fillId="3" borderId="2" xfId="0" applyNumberFormat="1" applyFont="1" applyFill="1" applyBorder="1" applyAlignment="1">
      <alignment horizontal="center" vertical="center"/>
    </xf>
  </cellXfs>
  <cellStyles count="6">
    <cellStyle name="Comma" xfId="1" builtinId="3"/>
    <cellStyle name="Normal" xfId="0" builtinId="0"/>
    <cellStyle name="Normal 2" xfId="4" xr:uid="{60DA6649-8566-40B9-B7AF-C0B3333A925D}"/>
    <cellStyle name="Normal 3" xfId="3" xr:uid="{52F22EE5-6AFE-485A-B78E-EDE30DA29919}"/>
    <cellStyle name="Percent" xfId="2" builtinId="5"/>
    <cellStyle name="Percent 2" xfId="5" xr:uid="{FE83DEB9-5A7A-4643-9906-C35CA20F5EA2}"/>
  </cellStyles>
  <dxfs count="0"/>
  <tableStyles count="0" defaultTableStyle="TableStyleMedium2" defaultPivotStyle="PivotStyleLight16"/>
  <colors>
    <mruColors>
      <color rgb="FF115978"/>
      <color rgb="FFBBBDBB"/>
      <color rgb="FF64B7CE"/>
      <color rgb="FF1851A4"/>
      <color rgb="FF7F7F7F"/>
      <color rgb="FF772C2A"/>
      <color rgb="FF043A87"/>
      <color rgb="FF93CDDD"/>
      <color rgb="FF1F5087"/>
      <color rgb="FF1B51A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4.png"/><Relationship Id="rId3" Type="http://schemas.openxmlformats.org/officeDocument/2006/relationships/hyperlink" Target="https://twitter.com/capitaniainvest" TargetMode="External"/><Relationship Id="rId7" Type="http://schemas.openxmlformats.org/officeDocument/2006/relationships/hyperlink" Target="https://t.me/capitaniainvestimentos" TargetMode="External"/><Relationship Id="rId2" Type="http://schemas.openxmlformats.org/officeDocument/2006/relationships/image" Target="../media/image1.jpg"/><Relationship Id="rId1" Type="http://schemas.openxmlformats.org/officeDocument/2006/relationships/hyperlink" Target="https://www.linkedin.com/company/capitaniainvestimentos/" TargetMode="External"/><Relationship Id="rId6" Type="http://schemas.openxmlformats.org/officeDocument/2006/relationships/image" Target="../media/image3.png"/><Relationship Id="rId5" Type="http://schemas.openxmlformats.org/officeDocument/2006/relationships/hyperlink" Target="https://www.instagram.com/capitaniainvestimentos" TargetMode="External"/><Relationship Id="rId4" Type="http://schemas.openxmlformats.org/officeDocument/2006/relationships/image" Target="../media/image2.png"/><Relationship Id="rId9" Type="http://schemas.openxmlformats.org/officeDocument/2006/relationships/hyperlink" Target="https://capitaniainvestimentos.com.br/contato/" TargetMode="External"/></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hyperlink" Target="#Capa!A1"/></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0</xdr:colOff>
      <xdr:row>5</xdr:row>
      <xdr:rowOff>171449</xdr:rowOff>
    </xdr:to>
    <xdr:sp macro="" textlink="">
      <xdr:nvSpPr>
        <xdr:cNvPr id="6" name="TextBox 1">
          <a:extLst>
            <a:ext uri="{FF2B5EF4-FFF2-40B4-BE49-F238E27FC236}">
              <a16:creationId xmlns:a16="http://schemas.microsoft.com/office/drawing/2014/main" id="{3BE3C215-968D-94E4-EED6-776BBAB166C9}"/>
            </a:ext>
          </a:extLst>
        </xdr:cNvPr>
        <xdr:cNvSpPr txBox="1"/>
      </xdr:nvSpPr>
      <xdr:spPr>
        <a:xfrm>
          <a:off x="0" y="0"/>
          <a:ext cx="7418294" cy="1101537"/>
        </a:xfrm>
        <a:prstGeom prst="rect">
          <a:avLst/>
        </a:prstGeom>
        <a:noFill/>
      </xdr:spPr>
      <xdr:txBody>
        <a:bodyPr wrap="square" rtlCol="0">
          <a:no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pt-BR" sz="2000">
              <a:solidFill>
                <a:schemeClr val="bg1">
                  <a:lumMod val="95000"/>
                </a:schemeClr>
              </a:solidFill>
              <a:latin typeface="Poppins ExtraBold" panose="00000900000000000000" pitchFamily="2" charset="0"/>
              <a:cs typeface="Poppins ExtraBold" panose="00000900000000000000" pitchFamily="2" charset="0"/>
            </a:rPr>
            <a:t>PLANILHA DE FUNDAMENTOS</a:t>
          </a:r>
        </a:p>
        <a:p>
          <a:r>
            <a:rPr lang="pt-BR" sz="1600">
              <a:solidFill>
                <a:schemeClr val="bg1">
                  <a:lumMod val="95000"/>
                </a:schemeClr>
              </a:solidFill>
              <a:latin typeface="Poppins" panose="00000500000000000000" pitchFamily="2" charset="0"/>
              <a:cs typeface="Poppins" panose="00000500000000000000" pitchFamily="2" charset="0"/>
            </a:rPr>
            <a:t>CPTR11 – Capitânia Agro</a:t>
          </a:r>
          <a:r>
            <a:rPr lang="pt-BR" sz="1600" baseline="0">
              <a:solidFill>
                <a:schemeClr val="bg1">
                  <a:lumMod val="95000"/>
                </a:schemeClr>
              </a:solidFill>
              <a:latin typeface="Poppins" panose="00000500000000000000" pitchFamily="2" charset="0"/>
              <a:cs typeface="Poppins" panose="00000500000000000000" pitchFamily="2" charset="0"/>
            </a:rPr>
            <a:t> Strategies FII</a:t>
          </a:r>
          <a:endParaRPr lang="pt-BR" sz="1600">
            <a:solidFill>
              <a:schemeClr val="bg1">
                <a:lumMod val="95000"/>
              </a:schemeClr>
            </a:solidFill>
            <a:latin typeface="Poppins" panose="00000500000000000000" pitchFamily="2" charset="0"/>
            <a:cs typeface="Poppins" panose="00000500000000000000" pitchFamily="2" charset="0"/>
          </a:endParaRPr>
        </a:p>
        <a:p>
          <a:r>
            <a:rPr lang="pt-BR" sz="1100" baseline="0">
              <a:solidFill>
                <a:schemeClr val="bg1">
                  <a:lumMod val="95000"/>
                </a:schemeClr>
              </a:solidFill>
              <a:latin typeface="Poppins" panose="00000500000000000000" pitchFamily="2" charset="0"/>
              <a:cs typeface="Poppins" panose="00000500000000000000" pitchFamily="2" charset="0"/>
            </a:rPr>
            <a:t>Janeiro de 2026</a:t>
          </a:r>
        </a:p>
        <a:p>
          <a:endParaRPr lang="pt-BR" sz="1100">
            <a:solidFill>
              <a:schemeClr val="bg1">
                <a:lumMod val="95000"/>
              </a:schemeClr>
            </a:solidFill>
            <a:latin typeface="Poppins" panose="00000500000000000000" pitchFamily="2" charset="0"/>
            <a:cs typeface="Poppins" panose="00000500000000000000" pitchFamily="2" charset="0"/>
          </a:endParaRPr>
        </a:p>
      </xdr:txBody>
    </xdr:sp>
    <xdr:clientData/>
  </xdr:twoCellAnchor>
  <xdr:twoCellAnchor editAs="oneCell">
    <xdr:from>
      <xdr:col>0</xdr:col>
      <xdr:colOff>504825</xdr:colOff>
      <xdr:row>6</xdr:row>
      <xdr:rowOff>114552</xdr:rowOff>
    </xdr:from>
    <xdr:to>
      <xdr:col>1</xdr:col>
      <xdr:colOff>86680</xdr:colOff>
      <xdr:row>7</xdr:row>
      <xdr:rowOff>125032</xdr:rowOff>
    </xdr:to>
    <xdr:pic>
      <xdr:nvPicPr>
        <xdr:cNvPr id="19" name="Picture 18" descr="A picture containing text, clipart, vector graphics&#10;&#10;Description automatically generated">
          <a:hlinkClick xmlns:r="http://schemas.openxmlformats.org/officeDocument/2006/relationships" r:id="rId1"/>
          <a:extLst>
            <a:ext uri="{FF2B5EF4-FFF2-40B4-BE49-F238E27FC236}">
              <a16:creationId xmlns:a16="http://schemas.microsoft.com/office/drawing/2014/main" id="{E1EC2975-9E55-4628-9D06-8B737599D908}"/>
            </a:ext>
          </a:extLst>
        </xdr:cNvPr>
        <xdr:cNvPicPr>
          <a:picLocks noChangeAspect="1"/>
        </xdr:cNvPicPr>
      </xdr:nvPicPr>
      <xdr:blipFill>
        <a:blip xmlns:r="http://schemas.openxmlformats.org/officeDocument/2006/relationships" r:embed="rId2"/>
        <a:stretch>
          <a:fillRect/>
        </a:stretch>
      </xdr:blipFill>
      <xdr:spPr>
        <a:xfrm>
          <a:off x="504825" y="1228977"/>
          <a:ext cx="191455" cy="191455"/>
        </a:xfrm>
        <a:prstGeom prst="rect">
          <a:avLst/>
        </a:prstGeom>
      </xdr:spPr>
    </xdr:pic>
    <xdr:clientData/>
  </xdr:twoCellAnchor>
  <xdr:twoCellAnchor editAs="oneCell">
    <xdr:from>
      <xdr:col>1</xdr:col>
      <xdr:colOff>188778</xdr:colOff>
      <xdr:row>6</xdr:row>
      <xdr:rowOff>132357</xdr:rowOff>
    </xdr:from>
    <xdr:to>
      <xdr:col>1</xdr:col>
      <xdr:colOff>380234</xdr:colOff>
      <xdr:row>7</xdr:row>
      <xdr:rowOff>107227</xdr:rowOff>
    </xdr:to>
    <xdr:pic>
      <xdr:nvPicPr>
        <xdr:cNvPr id="20" name="Picture 19" descr="A picture containing ax, tool, pinwheel, vector graphics&#10;&#10;Description automatically generated">
          <a:hlinkClick xmlns:r="http://schemas.openxmlformats.org/officeDocument/2006/relationships" r:id="rId3"/>
          <a:extLst>
            <a:ext uri="{FF2B5EF4-FFF2-40B4-BE49-F238E27FC236}">
              <a16:creationId xmlns:a16="http://schemas.microsoft.com/office/drawing/2014/main" id="{79966F95-3C7F-448C-A891-6AFD636EE29A}"/>
            </a:ext>
          </a:extLst>
        </xdr:cNvPr>
        <xdr:cNvPicPr>
          <a:picLocks noChangeAspect="1"/>
        </xdr:cNvPicPr>
      </xdr:nvPicPr>
      <xdr:blipFill>
        <a:blip xmlns:r="http://schemas.openxmlformats.org/officeDocument/2006/relationships" r:embed="rId4"/>
        <a:stretch>
          <a:fillRect/>
        </a:stretch>
      </xdr:blipFill>
      <xdr:spPr>
        <a:xfrm>
          <a:off x="798378" y="1246782"/>
          <a:ext cx="191456" cy="155845"/>
        </a:xfrm>
        <a:prstGeom prst="rect">
          <a:avLst/>
        </a:prstGeom>
      </xdr:spPr>
    </xdr:pic>
    <xdr:clientData/>
  </xdr:twoCellAnchor>
  <xdr:twoCellAnchor editAs="oneCell">
    <xdr:from>
      <xdr:col>1</xdr:col>
      <xdr:colOff>496615</xdr:colOff>
      <xdr:row>6</xdr:row>
      <xdr:rowOff>104775</xdr:rowOff>
    </xdr:from>
    <xdr:to>
      <xdr:col>1</xdr:col>
      <xdr:colOff>707624</xdr:colOff>
      <xdr:row>7</xdr:row>
      <xdr:rowOff>134809</xdr:rowOff>
    </xdr:to>
    <xdr:pic>
      <xdr:nvPicPr>
        <xdr:cNvPr id="21" name="Picture 20" descr="instagram logos png images free download #2428">
          <a:hlinkClick xmlns:r="http://schemas.openxmlformats.org/officeDocument/2006/relationships" r:id="rId5"/>
          <a:extLst>
            <a:ext uri="{FF2B5EF4-FFF2-40B4-BE49-F238E27FC236}">
              <a16:creationId xmlns:a16="http://schemas.microsoft.com/office/drawing/2014/main" id="{A881DF38-BBA8-4CBA-BCD6-8A795217278B}"/>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106215" y="1219200"/>
          <a:ext cx="211009" cy="2110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824005</xdr:colOff>
      <xdr:row>6</xdr:row>
      <xdr:rowOff>114552</xdr:rowOff>
    </xdr:from>
    <xdr:to>
      <xdr:col>1</xdr:col>
      <xdr:colOff>1015460</xdr:colOff>
      <xdr:row>7</xdr:row>
      <xdr:rowOff>125032</xdr:rowOff>
    </xdr:to>
    <xdr:pic>
      <xdr:nvPicPr>
        <xdr:cNvPr id="22" name="Picture 21" descr="SARADIPOUR Iranian dates &amp; raisin Telegram channel | SARADIPOUR Exporter of  Iranian dried fruit &amp; nuts">
          <a:hlinkClick xmlns:r="http://schemas.openxmlformats.org/officeDocument/2006/relationships" r:id="rId7"/>
          <a:extLst>
            <a:ext uri="{FF2B5EF4-FFF2-40B4-BE49-F238E27FC236}">
              <a16:creationId xmlns:a16="http://schemas.microsoft.com/office/drawing/2014/main" id="{8BC4E470-AF0B-4617-BC63-1E62334C3CC6}"/>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433605" y="1228977"/>
          <a:ext cx="191455" cy="1914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333375</xdr:colOff>
      <xdr:row>6</xdr:row>
      <xdr:rowOff>66675</xdr:rowOff>
    </xdr:from>
    <xdr:to>
      <xdr:col>8</xdr:col>
      <xdr:colOff>213998</xdr:colOff>
      <xdr:row>7</xdr:row>
      <xdr:rowOff>170393</xdr:rowOff>
    </xdr:to>
    <xdr:sp macro="" textlink="">
      <xdr:nvSpPr>
        <xdr:cNvPr id="8" name="TextBox 13">
          <a:hlinkClick xmlns:r="http://schemas.openxmlformats.org/officeDocument/2006/relationships" r:id="rId9"/>
          <a:extLst>
            <a:ext uri="{FF2B5EF4-FFF2-40B4-BE49-F238E27FC236}">
              <a16:creationId xmlns:a16="http://schemas.microsoft.com/office/drawing/2014/main" id="{0940A4EE-D0A0-0327-06D4-60F17907BF6E}"/>
            </a:ext>
          </a:extLst>
        </xdr:cNvPr>
        <xdr:cNvSpPr txBox="1"/>
      </xdr:nvSpPr>
      <xdr:spPr>
        <a:xfrm>
          <a:off x="4000500" y="1181100"/>
          <a:ext cx="2452373" cy="284693"/>
        </a:xfrm>
        <a:prstGeom prst="rect">
          <a:avLst/>
        </a:prstGeom>
        <a:noFill/>
      </xdr:spPr>
      <xdr:txBody>
        <a:bodyPr wrap="square" rtlCol="0">
          <a:spAutoFit/>
        </a:bodyPr>
        <a:lstStyle>
          <a:defPPr>
            <a:defRPr lang="pt-B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pt-BR" sz="1000" u="sng">
              <a:solidFill>
                <a:schemeClr val="tx1">
                  <a:lumMod val="65000"/>
                  <a:lumOff val="35000"/>
                </a:schemeClr>
              </a:solidFill>
              <a:latin typeface="Poppins" panose="00000500000000000000" pitchFamily="2" charset="0"/>
              <a:cs typeface="Poppins" panose="00000500000000000000" pitchFamily="2" charset="0"/>
            </a:rPr>
            <a:t>Inscreva-se em nossa newsletter</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455519</xdr:colOff>
      <xdr:row>1</xdr:row>
      <xdr:rowOff>56029</xdr:rowOff>
    </xdr:from>
    <xdr:to>
      <xdr:col>2</xdr:col>
      <xdr:colOff>538709</xdr:colOff>
      <xdr:row>3</xdr:row>
      <xdr:rowOff>54069</xdr:rowOff>
    </xdr:to>
    <xdr:pic>
      <xdr:nvPicPr>
        <xdr:cNvPr id="17" name="Picture 16">
          <a:extLst>
            <a:ext uri="{FF2B5EF4-FFF2-40B4-BE49-F238E27FC236}">
              <a16:creationId xmlns:a16="http://schemas.microsoft.com/office/drawing/2014/main" id="{8897312B-1064-99CF-2B79-8DCE945BEB6E}"/>
            </a:ext>
          </a:extLst>
        </xdr:cNvPr>
        <xdr:cNvPicPr>
          <a:picLocks noChangeAspect="1" noChangeArrowheads="1"/>
        </xdr:cNvPicPr>
      </xdr:nvPicPr>
      <xdr:blipFill>
        <a:blip xmlns:r="http://schemas.openxmlformats.org/officeDocument/2006/relationships" r:embed="rId1" cstate="print">
          <a:lum bright="70000" contrast="-70000"/>
          <a:extLst>
            <a:ext uri="{28A0092B-C50C-407E-A947-70E740481C1C}">
              <a14:useLocalDpi xmlns:a14="http://schemas.microsoft.com/office/drawing/2010/main" val="0"/>
            </a:ext>
          </a:extLst>
        </a:blip>
        <a:srcRect/>
        <a:stretch>
          <a:fillRect/>
        </a:stretch>
      </xdr:blipFill>
      <xdr:spPr bwMode="auto">
        <a:xfrm>
          <a:off x="455519" y="235323"/>
          <a:ext cx="1857641" cy="3678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455519</xdr:colOff>
      <xdr:row>1</xdr:row>
      <xdr:rowOff>56029</xdr:rowOff>
    </xdr:from>
    <xdr:to>
      <xdr:col>2</xdr:col>
      <xdr:colOff>459148</xdr:colOff>
      <xdr:row>3</xdr:row>
      <xdr:rowOff>54069</xdr:rowOff>
    </xdr:to>
    <xdr:pic>
      <xdr:nvPicPr>
        <xdr:cNvPr id="6" name="Picture 5">
          <a:extLst>
            <a:ext uri="{FF2B5EF4-FFF2-40B4-BE49-F238E27FC236}">
              <a16:creationId xmlns:a16="http://schemas.microsoft.com/office/drawing/2014/main" id="{994B0BBC-39A5-4756-9C3B-9984C289563C}"/>
            </a:ext>
          </a:extLst>
        </xdr:cNvPr>
        <xdr:cNvPicPr>
          <a:picLocks noChangeAspect="1" noChangeArrowheads="1"/>
        </xdr:cNvPicPr>
      </xdr:nvPicPr>
      <xdr:blipFill>
        <a:blip xmlns:r="http://schemas.openxmlformats.org/officeDocument/2006/relationships" r:embed="rId1" cstate="print">
          <a:lum bright="70000" contrast="-70000"/>
          <a:extLst>
            <a:ext uri="{28A0092B-C50C-407E-A947-70E740481C1C}">
              <a14:useLocalDpi xmlns:a14="http://schemas.microsoft.com/office/drawing/2010/main" val="0"/>
            </a:ext>
          </a:extLst>
        </a:blip>
        <a:srcRect/>
        <a:stretch>
          <a:fillRect/>
        </a:stretch>
      </xdr:blipFill>
      <xdr:spPr bwMode="auto">
        <a:xfrm>
          <a:off x="455519" y="237004"/>
          <a:ext cx="1864365" cy="3695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114300</xdr:colOff>
      <xdr:row>0</xdr:row>
      <xdr:rowOff>95250</xdr:rowOff>
    </xdr:from>
    <xdr:to>
      <xdr:col>0</xdr:col>
      <xdr:colOff>581026</xdr:colOff>
      <xdr:row>3</xdr:row>
      <xdr:rowOff>9525</xdr:rowOff>
    </xdr:to>
    <xdr:pic>
      <xdr:nvPicPr>
        <xdr:cNvPr id="5" name="Picture 4">
          <a:hlinkClick xmlns:r="http://schemas.openxmlformats.org/officeDocument/2006/relationships" r:id="rId1" tooltip="Capa"/>
          <a:extLst>
            <a:ext uri="{FF2B5EF4-FFF2-40B4-BE49-F238E27FC236}">
              <a16:creationId xmlns:a16="http://schemas.microsoft.com/office/drawing/2014/main" id="{9394BBB2-FB23-415F-8F55-C80C08BD66B1}"/>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4584" t="3801" r="23040" b="3087"/>
        <a:stretch/>
      </xdr:blipFill>
      <xdr:spPr>
        <a:xfrm>
          <a:off x="114300" y="95250"/>
          <a:ext cx="466726" cy="46672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F3E54-CC96-4EED-8793-456ACC835593}">
  <sheetPr codeName="Sheet1"/>
  <dimension ref="A1:J38"/>
  <sheetViews>
    <sheetView showGridLines="0" showRowColHeaders="0" tabSelected="1" zoomScaleNormal="100" workbookViewId="0">
      <selection activeCell="H11" sqref="H11"/>
    </sheetView>
  </sheetViews>
  <sheetFormatPr defaultColWidth="0" defaultRowHeight="15" zeroHeight="1" x14ac:dyDescent="0.25"/>
  <cols>
    <col min="1" max="1" width="9.140625" style="101" customWidth="1"/>
    <col min="2" max="2" width="27.5703125" style="1" customWidth="1"/>
    <col min="3" max="5" width="9.140625" style="1" customWidth="1"/>
    <col min="6" max="6" width="11.140625" style="1" customWidth="1"/>
    <col min="7" max="9" width="9.140625" style="1" customWidth="1"/>
    <col min="10" max="10" width="9.140625" style="102" customWidth="1"/>
    <col min="11" max="16384" width="9.140625" style="1" hidden="1"/>
  </cols>
  <sheetData>
    <row r="1" spans="1:10" x14ac:dyDescent="0.25">
      <c r="A1" s="81"/>
      <c r="B1" s="82"/>
      <c r="C1" s="83"/>
      <c r="D1" s="83"/>
      <c r="E1" s="83"/>
      <c r="F1" s="83"/>
      <c r="G1" s="83"/>
      <c r="H1" s="83"/>
      <c r="I1" s="83"/>
      <c r="J1" s="84"/>
    </row>
    <row r="2" spans="1:10" x14ac:dyDescent="0.25">
      <c r="A2" s="85"/>
      <c r="B2" s="57"/>
      <c r="C2" s="56"/>
      <c r="D2" s="56"/>
      <c r="E2" s="56"/>
      <c r="F2" s="56"/>
      <c r="G2" s="56"/>
      <c r="H2" s="56"/>
      <c r="I2" s="56"/>
      <c r="J2" s="86"/>
    </row>
    <row r="3" spans="1:10" x14ac:dyDescent="0.25">
      <c r="A3" s="87"/>
      <c r="B3" s="56"/>
      <c r="C3" s="56"/>
      <c r="D3" s="56"/>
      <c r="E3" s="56"/>
      <c r="F3" s="56"/>
      <c r="G3" s="56"/>
      <c r="H3" s="56"/>
      <c r="I3" s="56"/>
      <c r="J3" s="86"/>
    </row>
    <row r="4" spans="1:10" x14ac:dyDescent="0.25">
      <c r="A4" s="87"/>
      <c r="B4" s="56"/>
      <c r="C4" s="56"/>
      <c r="D4" s="56"/>
      <c r="E4" s="56"/>
      <c r="F4" s="56"/>
      <c r="G4" s="56"/>
      <c r="H4" s="56"/>
      <c r="I4" s="56"/>
      <c r="J4" s="86"/>
    </row>
    <row r="5" spans="1:10" x14ac:dyDescent="0.25">
      <c r="A5" s="87"/>
      <c r="B5" s="56"/>
      <c r="C5" s="56"/>
      <c r="D5" s="56"/>
      <c r="E5" s="56"/>
      <c r="F5" s="56"/>
      <c r="G5" s="56"/>
      <c r="H5" s="56"/>
      <c r="I5" s="56"/>
      <c r="J5" s="86"/>
    </row>
    <row r="6" spans="1:10" x14ac:dyDescent="0.25">
      <c r="A6" s="87"/>
      <c r="B6" s="56"/>
      <c r="C6" s="56"/>
      <c r="D6" s="56"/>
      <c r="E6" s="56"/>
      <c r="F6" s="56"/>
      <c r="G6" s="56"/>
      <c r="H6" s="56"/>
      <c r="I6" s="56"/>
      <c r="J6" s="86"/>
    </row>
    <row r="7" spans="1:10" x14ac:dyDescent="0.25">
      <c r="A7" s="88"/>
      <c r="B7" s="89"/>
      <c r="C7" s="89"/>
      <c r="D7" s="89"/>
      <c r="E7" s="89"/>
      <c r="F7" s="89"/>
      <c r="G7" s="89"/>
      <c r="H7" s="89"/>
      <c r="I7" s="89"/>
      <c r="J7" s="90"/>
    </row>
    <row r="8" spans="1:10" x14ac:dyDescent="0.25">
      <c r="A8" s="88"/>
      <c r="B8" s="89"/>
      <c r="C8" s="89"/>
      <c r="D8" s="89"/>
      <c r="E8" s="89"/>
      <c r="F8" s="89"/>
      <c r="G8" s="89"/>
      <c r="H8" s="89"/>
      <c r="I8" s="89"/>
      <c r="J8" s="90"/>
    </row>
    <row r="9" spans="1:10" x14ac:dyDescent="0.25">
      <c r="A9" s="88"/>
      <c r="B9" s="89"/>
      <c r="C9" s="89"/>
      <c r="D9" s="89"/>
      <c r="E9" s="89"/>
      <c r="F9" s="89"/>
      <c r="G9" s="89"/>
      <c r="H9" s="89"/>
      <c r="I9" s="89"/>
      <c r="J9" s="90"/>
    </row>
    <row r="10" spans="1:10" ht="19.5" x14ac:dyDescent="0.55000000000000004">
      <c r="A10" s="88"/>
      <c r="B10" s="91" t="s">
        <v>82</v>
      </c>
      <c r="C10" s="89"/>
      <c r="D10" s="89"/>
      <c r="E10" s="89"/>
      <c r="F10" s="91" t="s">
        <v>83</v>
      </c>
      <c r="G10" s="89"/>
      <c r="H10" s="89"/>
      <c r="I10" s="89"/>
      <c r="J10" s="90"/>
    </row>
    <row r="11" spans="1:10" ht="19.5" x14ac:dyDescent="0.55000000000000004">
      <c r="A11" s="88"/>
      <c r="B11" s="92" t="s">
        <v>99</v>
      </c>
      <c r="C11" s="89"/>
      <c r="D11" s="89"/>
      <c r="E11" s="89"/>
      <c r="F11" s="92" t="s">
        <v>62</v>
      </c>
      <c r="G11" s="89"/>
      <c r="H11" s="89"/>
      <c r="I11" s="89"/>
      <c r="J11" s="90"/>
    </row>
    <row r="12" spans="1:10" ht="15" customHeight="1" x14ac:dyDescent="0.25">
      <c r="A12" s="88"/>
      <c r="B12" s="93"/>
      <c r="C12" s="89"/>
      <c r="D12" s="89"/>
      <c r="E12" s="89"/>
      <c r="F12" s="89"/>
      <c r="G12" s="89"/>
      <c r="H12" s="89"/>
      <c r="I12" s="89"/>
      <c r="J12" s="90"/>
    </row>
    <row r="13" spans="1:10" ht="19.5" x14ac:dyDescent="0.55000000000000004">
      <c r="A13" s="88"/>
      <c r="B13" s="91" t="s">
        <v>84</v>
      </c>
      <c r="C13" s="89"/>
      <c r="D13" s="89"/>
      <c r="E13" s="89"/>
      <c r="F13" s="91" t="s">
        <v>85</v>
      </c>
      <c r="G13" s="89"/>
      <c r="H13" s="89"/>
      <c r="I13" s="89"/>
      <c r="J13" s="90"/>
    </row>
    <row r="14" spans="1:10" ht="19.5" x14ac:dyDescent="0.55000000000000004">
      <c r="A14" s="88"/>
      <c r="B14" s="92" t="s">
        <v>213</v>
      </c>
      <c r="C14" s="89"/>
      <c r="D14" s="89"/>
      <c r="E14" s="89"/>
      <c r="F14" s="94" t="s">
        <v>100</v>
      </c>
      <c r="G14" s="89"/>
      <c r="H14" s="89"/>
      <c r="I14" s="89"/>
      <c r="J14" s="90"/>
    </row>
    <row r="15" spans="1:10" x14ac:dyDescent="0.25">
      <c r="A15" s="88"/>
      <c r="B15" s="93"/>
      <c r="C15" s="89"/>
      <c r="D15" s="89"/>
      <c r="E15" s="89"/>
      <c r="F15" s="89"/>
      <c r="G15" s="89"/>
      <c r="H15" s="89"/>
      <c r="I15" s="89"/>
      <c r="J15" s="90"/>
    </row>
    <row r="16" spans="1:10" ht="19.5" x14ac:dyDescent="0.55000000000000004">
      <c r="A16" s="88"/>
      <c r="B16" s="91" t="s">
        <v>86</v>
      </c>
      <c r="C16" s="89"/>
      <c r="D16" s="89"/>
      <c r="E16" s="89"/>
      <c r="F16" s="91" t="s">
        <v>88</v>
      </c>
      <c r="G16" s="89"/>
      <c r="H16" s="89"/>
      <c r="I16" s="89"/>
      <c r="J16" s="90"/>
    </row>
    <row r="17" spans="1:10" ht="19.5" x14ac:dyDescent="0.55000000000000004">
      <c r="A17" s="88"/>
      <c r="B17" s="92" t="s">
        <v>87</v>
      </c>
      <c r="C17" s="89"/>
      <c r="D17" s="89"/>
      <c r="E17" s="89"/>
      <c r="F17" s="92" t="s">
        <v>89</v>
      </c>
      <c r="G17" s="89"/>
      <c r="H17" s="89"/>
      <c r="I17" s="89"/>
      <c r="J17" s="90"/>
    </row>
    <row r="18" spans="1:10" x14ac:dyDescent="0.25">
      <c r="A18" s="88"/>
      <c r="B18" s="95"/>
      <c r="C18" s="89"/>
      <c r="D18" s="89"/>
      <c r="E18" s="89"/>
      <c r="F18" s="89"/>
      <c r="G18" s="89"/>
      <c r="H18" s="89"/>
      <c r="I18" s="89"/>
      <c r="J18" s="90"/>
    </row>
    <row r="19" spans="1:10" ht="19.5" x14ac:dyDescent="0.55000000000000004">
      <c r="A19" s="88"/>
      <c r="B19" s="91" t="s">
        <v>90</v>
      </c>
      <c r="C19" s="89"/>
      <c r="D19" s="89"/>
      <c r="E19" s="89"/>
      <c r="F19" s="91" t="s">
        <v>92</v>
      </c>
      <c r="G19" s="89"/>
      <c r="H19" s="89"/>
      <c r="I19" s="89"/>
      <c r="J19" s="90"/>
    </row>
    <row r="20" spans="1:10" ht="19.5" x14ac:dyDescent="0.55000000000000004">
      <c r="A20" s="88"/>
      <c r="B20" s="92" t="s">
        <v>91</v>
      </c>
      <c r="C20" s="89"/>
      <c r="D20" s="89"/>
      <c r="E20" s="89"/>
      <c r="F20" s="92" t="s">
        <v>93</v>
      </c>
      <c r="G20" s="89"/>
      <c r="H20" s="89"/>
      <c r="I20" s="89"/>
      <c r="J20" s="90"/>
    </row>
    <row r="21" spans="1:10" ht="15" customHeight="1" x14ac:dyDescent="0.25">
      <c r="A21" s="96"/>
      <c r="B21" s="89"/>
      <c r="C21" s="89"/>
      <c r="D21" s="89"/>
      <c r="E21" s="89"/>
      <c r="F21" s="89"/>
      <c r="G21" s="89"/>
      <c r="H21" s="89"/>
      <c r="I21" s="89"/>
      <c r="J21" s="90"/>
    </row>
    <row r="22" spans="1:10" ht="19.5" x14ac:dyDescent="0.55000000000000004">
      <c r="A22" s="97"/>
      <c r="B22" s="91" t="s">
        <v>94</v>
      </c>
      <c r="C22" s="89"/>
      <c r="D22" s="89"/>
      <c r="E22" s="89"/>
      <c r="F22" s="91" t="s">
        <v>95</v>
      </c>
      <c r="G22" s="89"/>
      <c r="H22" s="89"/>
      <c r="I22" s="89"/>
      <c r="J22" s="90"/>
    </row>
    <row r="23" spans="1:10" ht="19.5" x14ac:dyDescent="0.55000000000000004">
      <c r="A23" s="97"/>
      <c r="B23" s="92" t="s">
        <v>101</v>
      </c>
      <c r="C23" s="89"/>
      <c r="D23" s="89"/>
      <c r="E23" s="89"/>
      <c r="F23" s="92" t="s">
        <v>101</v>
      </c>
      <c r="G23" s="89"/>
      <c r="H23" s="89"/>
      <c r="I23" s="89"/>
      <c r="J23" s="90"/>
    </row>
    <row r="24" spans="1:10" ht="14.25" customHeight="1" x14ac:dyDescent="0.25">
      <c r="A24" s="97"/>
      <c r="B24" s="89"/>
      <c r="C24" s="89"/>
      <c r="D24" s="89"/>
      <c r="E24" s="89"/>
      <c r="F24" s="89"/>
      <c r="G24" s="89"/>
      <c r="H24" s="89"/>
      <c r="I24" s="89"/>
      <c r="J24" s="90"/>
    </row>
    <row r="25" spans="1:10" ht="19.5" x14ac:dyDescent="0.55000000000000004">
      <c r="A25" s="97"/>
      <c r="B25" s="91" t="s">
        <v>96</v>
      </c>
      <c r="C25" s="89"/>
      <c r="D25" s="89"/>
      <c r="E25" s="89"/>
      <c r="F25" s="91" t="s">
        <v>97</v>
      </c>
      <c r="G25" s="89"/>
      <c r="H25" s="89"/>
      <c r="I25" s="89"/>
      <c r="J25" s="90"/>
    </row>
    <row r="26" spans="1:10" ht="19.5" x14ac:dyDescent="0.55000000000000004">
      <c r="A26" s="97"/>
      <c r="B26" s="118" t="s">
        <v>215</v>
      </c>
      <c r="C26" s="118"/>
      <c r="D26" s="98"/>
      <c r="E26" s="89"/>
      <c r="F26" s="99" t="s">
        <v>216</v>
      </c>
      <c r="G26" s="89"/>
      <c r="H26" s="89"/>
      <c r="I26" s="89"/>
      <c r="J26" s="90"/>
    </row>
    <row r="27" spans="1:10" ht="14.25" customHeight="1" x14ac:dyDescent="0.25">
      <c r="A27" s="97"/>
      <c r="B27" s="100"/>
      <c r="C27" s="100"/>
      <c r="D27" s="89"/>
      <c r="E27" s="89"/>
      <c r="F27" s="89"/>
      <c r="G27" s="89"/>
      <c r="H27" s="89"/>
      <c r="I27" s="89"/>
      <c r="J27" s="90"/>
    </row>
    <row r="28" spans="1:10" ht="14.25" customHeight="1" x14ac:dyDescent="0.25">
      <c r="A28" s="97"/>
      <c r="B28" s="100"/>
      <c r="C28" s="100"/>
      <c r="D28" s="89"/>
      <c r="E28" s="89"/>
      <c r="F28" s="89"/>
      <c r="G28" s="89"/>
      <c r="H28" s="89"/>
      <c r="I28" s="89"/>
      <c r="J28" s="90"/>
    </row>
    <row r="29" spans="1:10" ht="15" customHeight="1" x14ac:dyDescent="0.25">
      <c r="A29" s="97"/>
      <c r="B29" s="100"/>
      <c r="C29" s="100"/>
      <c r="D29" s="89"/>
      <c r="E29" s="89"/>
      <c r="F29" s="89"/>
      <c r="G29" s="89"/>
      <c r="H29" s="89"/>
      <c r="I29" s="89"/>
      <c r="J29" s="90"/>
    </row>
    <row r="30" spans="1:10" ht="15" customHeight="1" x14ac:dyDescent="0.25">
      <c r="A30" s="97"/>
      <c r="B30" s="100"/>
      <c r="C30" s="100"/>
      <c r="D30" s="89"/>
      <c r="E30" s="89"/>
      <c r="F30" s="89"/>
      <c r="G30" s="89"/>
      <c r="H30" s="89"/>
      <c r="I30" s="89"/>
      <c r="J30" s="90"/>
    </row>
    <row r="31" spans="1:10" ht="14.25" customHeight="1" x14ac:dyDescent="0.25">
      <c r="A31" s="115" t="s">
        <v>98</v>
      </c>
      <c r="B31" s="116"/>
      <c r="C31" s="116"/>
      <c r="D31" s="116"/>
      <c r="E31" s="116"/>
      <c r="F31" s="116"/>
      <c r="G31" s="116"/>
      <c r="H31" s="116"/>
      <c r="I31" s="116"/>
      <c r="J31" s="117"/>
    </row>
    <row r="32" spans="1:10" ht="15" customHeight="1" x14ac:dyDescent="0.25">
      <c r="A32" s="115"/>
      <c r="B32" s="116"/>
      <c r="C32" s="116"/>
      <c r="D32" s="116"/>
      <c r="E32" s="116"/>
      <c r="F32" s="116"/>
      <c r="G32" s="116"/>
      <c r="H32" s="116"/>
      <c r="I32" s="116"/>
      <c r="J32" s="117"/>
    </row>
    <row r="33" spans="1:10" ht="14.25" customHeight="1" x14ac:dyDescent="0.25">
      <c r="A33" s="115"/>
      <c r="B33" s="116"/>
      <c r="C33" s="116"/>
      <c r="D33" s="116"/>
      <c r="E33" s="116"/>
      <c r="F33" s="116"/>
      <c r="G33" s="116"/>
      <c r="H33" s="116"/>
      <c r="I33" s="116"/>
      <c r="J33" s="117"/>
    </row>
    <row r="34" spans="1:10" ht="14.25" customHeight="1" x14ac:dyDescent="0.25">
      <c r="A34" s="115"/>
      <c r="B34" s="116"/>
      <c r="C34" s="116"/>
      <c r="D34" s="116"/>
      <c r="E34" s="116"/>
      <c r="F34" s="116"/>
      <c r="G34" s="116"/>
      <c r="H34" s="116"/>
      <c r="I34" s="116"/>
      <c r="J34" s="117"/>
    </row>
    <row r="35" spans="1:10" ht="14.25" customHeight="1" x14ac:dyDescent="0.25">
      <c r="A35" s="115"/>
      <c r="B35" s="116"/>
      <c r="C35" s="116"/>
      <c r="D35" s="116"/>
      <c r="E35" s="116"/>
      <c r="F35" s="116"/>
      <c r="G35" s="116"/>
      <c r="H35" s="116"/>
      <c r="I35" s="116"/>
      <c r="J35" s="117"/>
    </row>
    <row r="36" spans="1:10" ht="14.25" customHeight="1" x14ac:dyDescent="0.25">
      <c r="A36" s="115"/>
      <c r="B36" s="116"/>
      <c r="C36" s="116"/>
      <c r="D36" s="116"/>
      <c r="E36" s="116"/>
      <c r="F36" s="116"/>
      <c r="G36" s="116"/>
      <c r="H36" s="116"/>
      <c r="I36" s="116"/>
      <c r="J36" s="117"/>
    </row>
    <row r="37" spans="1:10" ht="14.25" customHeight="1" x14ac:dyDescent="0.25">
      <c r="A37" s="115"/>
      <c r="B37" s="116"/>
      <c r="C37" s="116"/>
      <c r="D37" s="116"/>
      <c r="E37" s="116"/>
      <c r="F37" s="116"/>
      <c r="G37" s="116"/>
      <c r="H37" s="116"/>
      <c r="I37" s="116"/>
      <c r="J37" s="117"/>
    </row>
    <row r="38" spans="1:10" ht="14.25" customHeight="1" x14ac:dyDescent="0.25">
      <c r="A38" s="115"/>
      <c r="B38" s="116"/>
      <c r="C38" s="116"/>
      <c r="D38" s="116"/>
      <c r="E38" s="116"/>
      <c r="F38" s="116"/>
      <c r="G38" s="116"/>
      <c r="H38" s="116"/>
      <c r="I38" s="116"/>
      <c r="J38" s="117"/>
    </row>
  </sheetData>
  <mergeCells count="2">
    <mergeCell ref="A31:J38"/>
    <mergeCell ref="B26:C2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BCDF8-FC57-4710-8CD2-6A6B5C2DEE0C}">
  <sheetPr codeName="Sheet2"/>
  <dimension ref="A1:L319"/>
  <sheetViews>
    <sheetView showGridLines="0" zoomScaleNormal="100" workbookViewId="0">
      <selection activeCell="B7" sqref="B7"/>
    </sheetView>
  </sheetViews>
  <sheetFormatPr defaultRowHeight="15" x14ac:dyDescent="0.25"/>
  <cols>
    <col min="1" max="1" width="9.140625" style="1" customWidth="1"/>
    <col min="2" max="2" width="17.5703125" style="1" bestFit="1" customWidth="1"/>
    <col min="3" max="3" width="21.42578125" style="1" customWidth="1"/>
    <col min="4" max="4" width="24.28515625" style="1" bestFit="1" customWidth="1"/>
    <col min="5" max="5" width="21.140625" style="1" bestFit="1" customWidth="1"/>
    <col min="6" max="6" width="10.7109375" style="1" bestFit="1" customWidth="1"/>
    <col min="7" max="7" width="17" style="1" bestFit="1" customWidth="1"/>
    <col min="8" max="8" width="12.85546875" style="1" bestFit="1" customWidth="1"/>
    <col min="9" max="9" width="19" style="1" customWidth="1"/>
    <col min="10" max="10" width="16.42578125" style="1" bestFit="1" customWidth="1"/>
    <col min="11" max="11" width="9.42578125" style="1" bestFit="1" customWidth="1"/>
    <col min="12" max="16384" width="9.140625" style="1"/>
  </cols>
  <sheetData>
    <row r="1" spans="1:12" x14ac:dyDescent="0.25">
      <c r="A1" s="56"/>
      <c r="B1" s="56"/>
      <c r="C1" s="56"/>
      <c r="D1" s="56"/>
      <c r="E1" s="56"/>
      <c r="F1" s="56"/>
      <c r="G1" s="56"/>
      <c r="H1" s="56"/>
      <c r="I1" s="56"/>
      <c r="J1" s="56"/>
      <c r="K1" s="56"/>
      <c r="L1" s="56"/>
    </row>
    <row r="2" spans="1:12" x14ac:dyDescent="0.25">
      <c r="A2" s="56"/>
      <c r="B2" s="57"/>
      <c r="C2" s="56"/>
      <c r="D2" s="56"/>
      <c r="E2" s="56"/>
      <c r="F2" s="56"/>
      <c r="G2" s="56"/>
      <c r="H2" s="56"/>
      <c r="I2" s="56"/>
      <c r="J2" s="56"/>
      <c r="K2" s="56"/>
      <c r="L2" s="56"/>
    </row>
    <row r="3" spans="1:12" x14ac:dyDescent="0.25">
      <c r="A3" s="56"/>
      <c r="B3" s="56"/>
      <c r="C3" s="56"/>
      <c r="D3" s="56"/>
      <c r="E3" s="56"/>
      <c r="F3" s="56"/>
      <c r="G3" s="56"/>
      <c r="H3" s="56"/>
      <c r="I3" s="56"/>
      <c r="J3" s="56"/>
      <c r="K3" s="56"/>
      <c r="L3" s="56"/>
    </row>
    <row r="4" spans="1:12" ht="21" customHeight="1" x14ac:dyDescent="0.25">
      <c r="A4" s="58"/>
      <c r="B4" s="108" t="s">
        <v>235</v>
      </c>
      <c r="C4" s="56"/>
      <c r="D4" s="56"/>
      <c r="E4" s="56"/>
      <c r="F4" s="56"/>
      <c r="G4" s="56"/>
      <c r="H4" s="56"/>
      <c r="I4" s="56"/>
      <c r="J4" s="56"/>
      <c r="K4" s="56"/>
      <c r="L4" s="56"/>
    </row>
    <row r="5" spans="1:12" x14ac:dyDescent="0.25">
      <c r="A5" s="56"/>
      <c r="B5" s="56"/>
      <c r="C5" s="56"/>
      <c r="D5" s="56"/>
      <c r="E5" s="56"/>
      <c r="F5" s="56"/>
      <c r="G5" s="56"/>
      <c r="H5" s="56"/>
      <c r="I5" s="56"/>
      <c r="J5" s="56"/>
      <c r="K5" s="56"/>
      <c r="L5" s="56"/>
    </row>
    <row r="6" spans="1:12" ht="15" customHeight="1" x14ac:dyDescent="0.25"/>
    <row r="7" spans="1:12" ht="12.75" customHeight="1" x14ac:dyDescent="0.25">
      <c r="J7" s="3"/>
    </row>
    <row r="8" spans="1:12" ht="18.75" customHeight="1" x14ac:dyDescent="0.25">
      <c r="B8" s="59" t="s">
        <v>0</v>
      </c>
      <c r="C8" s="59" t="s">
        <v>102</v>
      </c>
      <c r="D8" s="59" t="s">
        <v>65</v>
      </c>
      <c r="E8" s="59" t="s">
        <v>103</v>
      </c>
      <c r="F8" s="59" t="s">
        <v>104</v>
      </c>
      <c r="G8" s="59" t="s">
        <v>105</v>
      </c>
      <c r="H8" s="60" t="s">
        <v>106</v>
      </c>
      <c r="I8" s="60" t="s">
        <v>204</v>
      </c>
      <c r="J8" s="59" t="s">
        <v>205</v>
      </c>
      <c r="K8" s="59" t="s">
        <v>59</v>
      </c>
    </row>
    <row r="9" spans="1:12" ht="15" customHeight="1" x14ac:dyDescent="0.25">
      <c r="B9" s="61" t="s">
        <v>112</v>
      </c>
      <c r="C9" s="76"/>
      <c r="D9" s="76" t="s">
        <v>113</v>
      </c>
      <c r="E9" s="113">
        <v>20443.154770000001</v>
      </c>
      <c r="F9" s="104">
        <v>0.10253513676241158</v>
      </c>
      <c r="G9" s="66" t="s">
        <v>12</v>
      </c>
      <c r="H9" s="67" t="s">
        <v>114</v>
      </c>
      <c r="I9" s="109"/>
      <c r="J9" s="110"/>
      <c r="K9" s="68" t="s">
        <v>12</v>
      </c>
    </row>
    <row r="10" spans="1:12" ht="15" customHeight="1" x14ac:dyDescent="0.25">
      <c r="B10" s="63" t="s">
        <v>107</v>
      </c>
      <c r="C10" s="80" t="s">
        <v>108</v>
      </c>
      <c r="D10" s="80" t="s">
        <v>109</v>
      </c>
      <c r="E10" s="112">
        <v>9409.9350065885992</v>
      </c>
      <c r="F10" s="103">
        <v>4.7196677013954157E-2</v>
      </c>
      <c r="G10" s="64" t="s">
        <v>110</v>
      </c>
      <c r="H10" s="65" t="s">
        <v>111</v>
      </c>
      <c r="I10" s="103">
        <v>8.2574429994289114E-2</v>
      </c>
      <c r="J10" s="103">
        <v>0.101538</v>
      </c>
      <c r="K10" s="114">
        <v>1.407894</v>
      </c>
    </row>
    <row r="11" spans="1:12" ht="15" customHeight="1" x14ac:dyDescent="0.25">
      <c r="B11" s="61" t="s">
        <v>129</v>
      </c>
      <c r="C11" s="76" t="s">
        <v>130</v>
      </c>
      <c r="D11" s="76" t="s">
        <v>131</v>
      </c>
      <c r="E11" s="113">
        <v>7774.1306156236797</v>
      </c>
      <c r="F11" s="104">
        <v>3.899210052704722E-2</v>
      </c>
      <c r="G11" s="66" t="s">
        <v>110</v>
      </c>
      <c r="H11" s="67" t="s">
        <v>123</v>
      </c>
      <c r="I11" s="109">
        <v>5.6500000000000002E-2</v>
      </c>
      <c r="J11" s="110">
        <v>5.6578000000000003E-2</v>
      </c>
      <c r="K11" s="119">
        <v>1.4682539999999999</v>
      </c>
    </row>
    <row r="12" spans="1:12" ht="15" customHeight="1" x14ac:dyDescent="0.25">
      <c r="B12" s="63" t="s">
        <v>127</v>
      </c>
      <c r="C12" s="80" t="s">
        <v>128</v>
      </c>
      <c r="D12" s="80" t="s">
        <v>117</v>
      </c>
      <c r="E12" s="112">
        <v>7691.5700404619993</v>
      </c>
      <c r="F12" s="103">
        <v>3.8578007890141243E-2</v>
      </c>
      <c r="G12" s="64" t="s">
        <v>110</v>
      </c>
      <c r="H12" s="65" t="s">
        <v>123</v>
      </c>
      <c r="I12" s="103">
        <v>0.04</v>
      </c>
      <c r="J12" s="103">
        <v>0</v>
      </c>
      <c r="K12" s="114">
        <v>1.2952699999999999</v>
      </c>
    </row>
    <row r="13" spans="1:12" ht="15" customHeight="1" x14ac:dyDescent="0.25">
      <c r="B13" s="61" t="s">
        <v>227</v>
      </c>
      <c r="C13" s="76" t="s">
        <v>223</v>
      </c>
      <c r="D13" s="76" t="s">
        <v>122</v>
      </c>
      <c r="E13" s="113">
        <v>7576.4511550487177</v>
      </c>
      <c r="F13" s="104">
        <v>3.8000615076136383E-2</v>
      </c>
      <c r="G13" s="66" t="s">
        <v>110</v>
      </c>
      <c r="H13" s="67" t="s">
        <v>123</v>
      </c>
      <c r="I13" s="109">
        <v>5.3600000000000002E-2</v>
      </c>
      <c r="J13" s="110">
        <v>0</v>
      </c>
      <c r="K13" s="119">
        <v>2.9</v>
      </c>
    </row>
    <row r="14" spans="1:12" ht="15" customHeight="1" x14ac:dyDescent="0.25">
      <c r="B14" s="63" t="s">
        <v>115</v>
      </c>
      <c r="C14" s="80" t="s">
        <v>116</v>
      </c>
      <c r="D14" s="80" t="s">
        <v>117</v>
      </c>
      <c r="E14" s="112">
        <v>7456.6822361037503</v>
      </c>
      <c r="F14" s="103">
        <v>3.7399899451660952E-2</v>
      </c>
      <c r="G14" s="64" t="s">
        <v>110</v>
      </c>
      <c r="H14" s="65" t="s">
        <v>111</v>
      </c>
      <c r="I14" s="103">
        <v>0.10073262276222811</v>
      </c>
      <c r="J14" s="103">
        <v>0.117867</v>
      </c>
      <c r="K14" s="114">
        <v>1.934013</v>
      </c>
    </row>
    <row r="15" spans="1:12" ht="15" customHeight="1" x14ac:dyDescent="0.25">
      <c r="B15" s="61" t="s">
        <v>124</v>
      </c>
      <c r="C15" s="76" t="s">
        <v>125</v>
      </c>
      <c r="D15" s="76" t="s">
        <v>225</v>
      </c>
      <c r="E15" s="113">
        <v>7438.1198899235796</v>
      </c>
      <c r="F15" s="104">
        <v>3.7306797739834745E-2</v>
      </c>
      <c r="G15" s="66" t="s">
        <v>110</v>
      </c>
      <c r="H15" s="67" t="s">
        <v>123</v>
      </c>
      <c r="I15" s="109">
        <v>5.2499999999999998E-2</v>
      </c>
      <c r="J15" s="110">
        <v>5.3194999999999999E-2</v>
      </c>
      <c r="K15" s="119">
        <v>1.5078370000000001</v>
      </c>
    </row>
    <row r="16" spans="1:12" ht="15" customHeight="1" x14ac:dyDescent="0.25">
      <c r="B16" s="63" t="s">
        <v>214</v>
      </c>
      <c r="C16" s="80" t="s">
        <v>118</v>
      </c>
      <c r="D16" s="80" t="s">
        <v>119</v>
      </c>
      <c r="E16" s="112">
        <v>7163.8764151688792</v>
      </c>
      <c r="F16" s="103">
        <v>3.5931296135188223E-2</v>
      </c>
      <c r="G16" s="64" t="s">
        <v>110</v>
      </c>
      <c r="H16" s="65" t="s">
        <v>111</v>
      </c>
      <c r="I16" s="103">
        <v>8.5114924235758491E-2</v>
      </c>
      <c r="J16" s="103">
        <v>0.13217200000000001</v>
      </c>
      <c r="K16" s="114">
        <v>0.90354199999999996</v>
      </c>
    </row>
    <row r="17" spans="2:11" ht="15" customHeight="1" x14ac:dyDescent="0.25">
      <c r="B17" s="61" t="s">
        <v>120</v>
      </c>
      <c r="C17" s="76" t="s">
        <v>121</v>
      </c>
      <c r="D17" s="76" t="s">
        <v>122</v>
      </c>
      <c r="E17" s="113">
        <v>7142.0537605499994</v>
      </c>
      <c r="F17" s="104">
        <v>3.5821841948638244E-2</v>
      </c>
      <c r="G17" s="66" t="s">
        <v>110</v>
      </c>
      <c r="H17" s="67" t="s">
        <v>123</v>
      </c>
      <c r="I17" s="109">
        <v>0.05</v>
      </c>
      <c r="J17" s="110">
        <v>0.05</v>
      </c>
      <c r="K17" s="119">
        <v>1.150134</v>
      </c>
    </row>
    <row r="18" spans="2:11" ht="15" customHeight="1" x14ac:dyDescent="0.25">
      <c r="B18" s="63" t="s">
        <v>134</v>
      </c>
      <c r="C18" s="80" t="s">
        <v>135</v>
      </c>
      <c r="D18" s="80" t="s">
        <v>136</v>
      </c>
      <c r="E18" s="112">
        <v>6978.0461787306904</v>
      </c>
      <c r="F18" s="103">
        <v>3.4999241913510927E-2</v>
      </c>
      <c r="G18" s="64" t="s">
        <v>110</v>
      </c>
      <c r="H18" s="65" t="s">
        <v>123</v>
      </c>
      <c r="I18" s="103">
        <v>2.9292572983294823E-2</v>
      </c>
      <c r="J18" s="103">
        <v>1.6163E-2</v>
      </c>
      <c r="K18" s="114">
        <v>1.497069</v>
      </c>
    </row>
    <row r="19" spans="2:11" ht="15" customHeight="1" x14ac:dyDescent="0.25">
      <c r="B19" s="61" t="s">
        <v>132</v>
      </c>
      <c r="C19" s="76" t="s">
        <v>133</v>
      </c>
      <c r="D19" s="76" t="s">
        <v>126</v>
      </c>
      <c r="E19" s="113">
        <v>6563.4185746272897</v>
      </c>
      <c r="F19" s="104">
        <v>3.2919626581605223E-2</v>
      </c>
      <c r="G19" s="66" t="s">
        <v>110</v>
      </c>
      <c r="H19" s="67" t="s">
        <v>123</v>
      </c>
      <c r="I19" s="109">
        <v>4.0563392109231287E-2</v>
      </c>
      <c r="J19" s="110">
        <v>0.04</v>
      </c>
      <c r="K19" s="119">
        <v>0.85009299999999999</v>
      </c>
    </row>
    <row r="20" spans="2:11" ht="15" customHeight="1" x14ac:dyDescent="0.25">
      <c r="B20" s="63" t="s">
        <v>160</v>
      </c>
      <c r="C20" s="80" t="s">
        <v>161</v>
      </c>
      <c r="D20" s="80" t="s">
        <v>122</v>
      </c>
      <c r="E20" s="112">
        <v>5892.5234181962005</v>
      </c>
      <c r="F20" s="103">
        <v>2.955467007700301E-2</v>
      </c>
      <c r="G20" s="64" t="s">
        <v>159</v>
      </c>
      <c r="H20" s="65" t="s">
        <v>123</v>
      </c>
      <c r="I20" s="103">
        <v>2.4132349210970957E-2</v>
      </c>
      <c r="J20" s="103">
        <v>1.933E-2</v>
      </c>
      <c r="K20" s="114">
        <v>1.366509</v>
      </c>
    </row>
    <row r="21" spans="2:11" ht="15" customHeight="1" x14ac:dyDescent="0.25">
      <c r="B21" s="61" t="s">
        <v>142</v>
      </c>
      <c r="C21" s="76" t="s">
        <v>143</v>
      </c>
      <c r="D21" s="76" t="s">
        <v>126</v>
      </c>
      <c r="E21" s="113">
        <v>5741.52954216951</v>
      </c>
      <c r="F21" s="104">
        <v>2.8797341870917949E-2</v>
      </c>
      <c r="G21" s="66" t="s">
        <v>110</v>
      </c>
      <c r="H21" s="67" t="s">
        <v>123</v>
      </c>
      <c r="I21" s="109">
        <v>3.5980838311746532E-2</v>
      </c>
      <c r="J21" s="110">
        <v>3.5000000000000003E-2</v>
      </c>
      <c r="K21" s="119">
        <v>2.060063</v>
      </c>
    </row>
    <row r="22" spans="2:11" ht="15" customHeight="1" x14ac:dyDescent="0.25">
      <c r="B22" s="63" t="s">
        <v>147</v>
      </c>
      <c r="C22" s="80" t="s">
        <v>148</v>
      </c>
      <c r="D22" s="80" t="s">
        <v>149</v>
      </c>
      <c r="E22" s="112">
        <v>5464.7155247399396</v>
      </c>
      <c r="F22" s="103">
        <v>2.7408947395885876E-2</v>
      </c>
      <c r="G22" s="64" t="s">
        <v>110</v>
      </c>
      <c r="H22" s="65" t="s">
        <v>123</v>
      </c>
      <c r="I22" s="103">
        <v>4.6493924179857767E-2</v>
      </c>
      <c r="J22" s="103">
        <v>4.6406000000000003E-2</v>
      </c>
      <c r="K22" s="114">
        <v>1.00064</v>
      </c>
    </row>
    <row r="23" spans="2:11" ht="15" customHeight="1" x14ac:dyDescent="0.25">
      <c r="B23" s="61" t="s">
        <v>183</v>
      </c>
      <c r="C23" s="76" t="s">
        <v>184</v>
      </c>
      <c r="D23" s="76" t="s">
        <v>126</v>
      </c>
      <c r="E23" s="113">
        <v>5198.8787153164994</v>
      </c>
      <c r="F23" s="104">
        <v>2.6075610446800322E-2</v>
      </c>
      <c r="G23" s="66" t="s">
        <v>159</v>
      </c>
      <c r="H23" s="67" t="s">
        <v>123</v>
      </c>
      <c r="I23" s="109">
        <v>2.003879733581657E-2</v>
      </c>
      <c r="J23" s="110">
        <v>1.7642999999999999E-2</v>
      </c>
      <c r="K23" s="119">
        <v>1.8243419999999999</v>
      </c>
    </row>
    <row r="24" spans="2:11" ht="15" customHeight="1" x14ac:dyDescent="0.25">
      <c r="B24" s="63" t="s">
        <v>144</v>
      </c>
      <c r="C24" s="80" t="s">
        <v>145</v>
      </c>
      <c r="D24" s="80" t="s">
        <v>146</v>
      </c>
      <c r="E24" s="112">
        <v>5180.2186180376748</v>
      </c>
      <c r="F24" s="103">
        <v>2.5982018452413429E-2</v>
      </c>
      <c r="G24" s="64" t="s">
        <v>110</v>
      </c>
      <c r="H24" s="65" t="s">
        <v>123</v>
      </c>
      <c r="I24" s="103">
        <v>4.7999999999999994E-2</v>
      </c>
      <c r="J24" s="103">
        <v>4.7999999999999994E-2</v>
      </c>
      <c r="K24" s="114">
        <v>2.4</v>
      </c>
    </row>
    <row r="25" spans="2:11" ht="15" customHeight="1" x14ac:dyDescent="0.25">
      <c r="B25" s="61" t="s">
        <v>162</v>
      </c>
      <c r="C25" s="76" t="s">
        <v>163</v>
      </c>
      <c r="D25" s="76" t="s">
        <v>164</v>
      </c>
      <c r="E25" s="113">
        <v>3726.1694559672069</v>
      </c>
      <c r="F25" s="104">
        <v>1.8689057489707509E-2</v>
      </c>
      <c r="G25" s="66" t="s">
        <v>110</v>
      </c>
      <c r="H25" s="67" t="s">
        <v>123</v>
      </c>
      <c r="I25" s="109">
        <v>4.0516781609195397E-2</v>
      </c>
      <c r="J25" s="110">
        <v>4.0516781609195397E-2</v>
      </c>
      <c r="K25" s="119">
        <v>2.8054510000000001</v>
      </c>
    </row>
    <row r="26" spans="2:11" ht="15" customHeight="1" x14ac:dyDescent="0.25">
      <c r="B26" s="63" t="s">
        <v>171</v>
      </c>
      <c r="C26" s="80" t="s">
        <v>172</v>
      </c>
      <c r="D26" s="80" t="s">
        <v>122</v>
      </c>
      <c r="E26" s="112">
        <v>3356.3423816561999</v>
      </c>
      <c r="F26" s="103">
        <v>1.6834144680527536E-2</v>
      </c>
      <c r="G26" s="64" t="s">
        <v>110</v>
      </c>
      <c r="H26" s="65" t="s">
        <v>123</v>
      </c>
      <c r="I26" s="103">
        <v>4.6769501202041798E-2</v>
      </c>
      <c r="J26" s="103">
        <v>3.9026999999999999E-2</v>
      </c>
      <c r="K26" s="114">
        <v>1.3099780000000001</v>
      </c>
    </row>
    <row r="27" spans="2:11" ht="15" customHeight="1" x14ac:dyDescent="0.25">
      <c r="B27" s="61" t="s">
        <v>137</v>
      </c>
      <c r="C27" s="76" t="s">
        <v>138</v>
      </c>
      <c r="D27" s="76" t="s">
        <v>119</v>
      </c>
      <c r="E27" s="113">
        <v>3245.0856050918592</v>
      </c>
      <c r="F27" s="104">
        <v>1.6276122744622104E-2</v>
      </c>
      <c r="G27" s="66" t="s">
        <v>139</v>
      </c>
      <c r="H27" s="67" t="s">
        <v>123</v>
      </c>
      <c r="I27" s="109">
        <v>5.1126887153877559E-2</v>
      </c>
      <c r="J27" s="110">
        <v>5.1126887153877559E-2</v>
      </c>
      <c r="K27" s="119">
        <v>1.1349210000000001</v>
      </c>
    </row>
    <row r="28" spans="2:11" ht="15" customHeight="1" x14ac:dyDescent="0.25">
      <c r="B28" s="63" t="s">
        <v>229</v>
      </c>
      <c r="C28" s="80" t="s">
        <v>228</v>
      </c>
      <c r="D28" s="80" t="s">
        <v>170</v>
      </c>
      <c r="E28" s="112">
        <v>2955.1969911040501</v>
      </c>
      <c r="F28" s="103">
        <v>1.4822151035484283E-2</v>
      </c>
      <c r="G28" s="64" t="s">
        <v>110</v>
      </c>
      <c r="H28" s="65" t="s">
        <v>123</v>
      </c>
      <c r="I28" s="103">
        <v>3.9999999999999994E-2</v>
      </c>
      <c r="J28" s="103">
        <v>4.1012E-2</v>
      </c>
      <c r="K28" s="114">
        <v>2.0056340000000001</v>
      </c>
    </row>
    <row r="29" spans="2:11" ht="15" customHeight="1" x14ac:dyDescent="0.25">
      <c r="B29" s="61" t="s">
        <v>185</v>
      </c>
      <c r="C29" s="76" t="s">
        <v>188</v>
      </c>
      <c r="D29" s="76" t="s">
        <v>187</v>
      </c>
      <c r="E29" s="113">
        <v>2921.4239686011902</v>
      </c>
      <c r="F29" s="104">
        <v>1.4652758320897366E-2</v>
      </c>
      <c r="G29" s="66" t="s">
        <v>110</v>
      </c>
      <c r="H29" s="67" t="s">
        <v>123</v>
      </c>
      <c r="I29" s="109">
        <v>5.5E-2</v>
      </c>
      <c r="J29" s="110">
        <v>5.9562999999999998E-2</v>
      </c>
      <c r="K29" s="119">
        <v>1.6798280000000001</v>
      </c>
    </row>
    <row r="30" spans="2:11" ht="15" customHeight="1" x14ac:dyDescent="0.25">
      <c r="B30" s="63" t="s">
        <v>157</v>
      </c>
      <c r="C30" s="80" t="s">
        <v>189</v>
      </c>
      <c r="D30" s="80" t="s">
        <v>136</v>
      </c>
      <c r="E30" s="112">
        <v>2473.11307747612</v>
      </c>
      <c r="F30" s="103">
        <v>1.2404200353658161E-2</v>
      </c>
      <c r="G30" s="64" t="s">
        <v>159</v>
      </c>
      <c r="H30" s="65" t="s">
        <v>123</v>
      </c>
      <c r="I30" s="103">
        <v>1.8958727446071959E-2</v>
      </c>
      <c r="J30" s="103">
        <v>1.7080000000000001E-2</v>
      </c>
      <c r="K30" s="114">
        <v>3.278899</v>
      </c>
    </row>
    <row r="31" spans="2:11" ht="15" customHeight="1" x14ac:dyDescent="0.25">
      <c r="B31" s="61" t="s">
        <v>152</v>
      </c>
      <c r="C31" s="76" t="s">
        <v>153</v>
      </c>
      <c r="D31" s="76" t="s">
        <v>126</v>
      </c>
      <c r="E31" s="113">
        <v>2417.4257976886001</v>
      </c>
      <c r="F31" s="104">
        <v>1.2124894008175749E-2</v>
      </c>
      <c r="G31" s="66" t="s">
        <v>154</v>
      </c>
      <c r="H31" s="67" t="s">
        <v>123</v>
      </c>
      <c r="I31" s="109">
        <v>6.9896598075005575E-2</v>
      </c>
      <c r="J31" s="110">
        <v>4.7003999999999997E-2</v>
      </c>
      <c r="K31" s="119">
        <v>0.93709399999999998</v>
      </c>
    </row>
    <row r="32" spans="2:11" ht="15" customHeight="1" x14ac:dyDescent="0.25">
      <c r="B32" s="63" t="s">
        <v>137</v>
      </c>
      <c r="C32" s="80" t="s">
        <v>200</v>
      </c>
      <c r="D32" s="80" t="s">
        <v>119</v>
      </c>
      <c r="E32" s="112">
        <v>2345.6383544702003</v>
      </c>
      <c r="F32" s="103">
        <v>1.1764835328826306E-2</v>
      </c>
      <c r="G32" s="64" t="s">
        <v>139</v>
      </c>
      <c r="H32" s="65" t="s">
        <v>123</v>
      </c>
      <c r="I32" s="103">
        <v>4.3983000000000001E-2</v>
      </c>
      <c r="J32" s="103">
        <v>4.3983000000000001E-2</v>
      </c>
      <c r="K32" s="114">
        <v>0.53568899999999997</v>
      </c>
    </row>
    <row r="33" spans="2:11" ht="15" customHeight="1" x14ac:dyDescent="0.25">
      <c r="B33" s="61" t="s">
        <v>157</v>
      </c>
      <c r="C33" s="76" t="s">
        <v>174</v>
      </c>
      <c r="D33" s="76" t="s">
        <v>136</v>
      </c>
      <c r="E33" s="113">
        <v>2327.3836529962</v>
      </c>
      <c r="F33" s="104">
        <v>1.1673276646555779E-2</v>
      </c>
      <c r="G33" s="66" t="s">
        <v>159</v>
      </c>
      <c r="H33" s="67" t="s">
        <v>111</v>
      </c>
      <c r="I33" s="109">
        <v>8.2966959578207378E-2</v>
      </c>
      <c r="J33" s="110">
        <v>9.2072000000000001E-2</v>
      </c>
      <c r="K33" s="119">
        <v>3.7635710000000002</v>
      </c>
    </row>
    <row r="34" spans="2:11" ht="15" customHeight="1" x14ac:dyDescent="0.25">
      <c r="B34" s="63" t="s">
        <v>193</v>
      </c>
      <c r="C34" s="80" t="s">
        <v>194</v>
      </c>
      <c r="D34" s="80" t="s">
        <v>29</v>
      </c>
      <c r="E34" s="112">
        <v>2302.4168361893603</v>
      </c>
      <c r="F34" s="103">
        <v>1.1548052530972205E-2</v>
      </c>
      <c r="G34" s="64" t="s">
        <v>165</v>
      </c>
      <c r="H34" s="65" t="s">
        <v>111</v>
      </c>
      <c r="I34" s="103">
        <v>8.6934418411896683E-2</v>
      </c>
      <c r="J34" s="103">
        <v>8.4184999999999996E-2</v>
      </c>
      <c r="K34" s="114">
        <v>5.3</v>
      </c>
    </row>
    <row r="35" spans="2:11" ht="15" customHeight="1" x14ac:dyDescent="0.25">
      <c r="B35" s="61" t="s">
        <v>150</v>
      </c>
      <c r="C35" s="76" t="s">
        <v>151</v>
      </c>
      <c r="D35" s="76" t="s">
        <v>117</v>
      </c>
      <c r="E35" s="113">
        <v>2253.5534609503297</v>
      </c>
      <c r="F35" s="104">
        <v>1.1302972311251937E-2</v>
      </c>
      <c r="G35" s="66" t="s">
        <v>110</v>
      </c>
      <c r="H35" s="67" t="s">
        <v>123</v>
      </c>
      <c r="I35" s="109">
        <v>4.200000000000001E-2</v>
      </c>
      <c r="J35" s="110">
        <v>4.2000000000000003E-2</v>
      </c>
      <c r="K35" s="119">
        <v>1.2455849999999999</v>
      </c>
    </row>
    <row r="36" spans="2:11" ht="15" customHeight="1" x14ac:dyDescent="0.25">
      <c r="B36" s="63" t="s">
        <v>152</v>
      </c>
      <c r="C36" s="80" t="s">
        <v>173</v>
      </c>
      <c r="D36" s="80" t="s">
        <v>126</v>
      </c>
      <c r="E36" s="112">
        <v>2209.4206398166502</v>
      </c>
      <c r="F36" s="103">
        <v>1.1081618762762764E-2</v>
      </c>
      <c r="G36" s="64" t="s">
        <v>154</v>
      </c>
      <c r="H36" s="65" t="s">
        <v>123</v>
      </c>
      <c r="I36" s="103">
        <v>5.9931693676744439E-2</v>
      </c>
      <c r="J36" s="103">
        <v>4.7003999999999997E-2</v>
      </c>
      <c r="K36" s="114">
        <v>0.93709399999999998</v>
      </c>
    </row>
    <row r="37" spans="2:11" ht="15" customHeight="1" x14ac:dyDescent="0.25">
      <c r="B37" s="61" t="s">
        <v>168</v>
      </c>
      <c r="C37" s="76" t="s">
        <v>169</v>
      </c>
      <c r="D37" s="76" t="s">
        <v>170</v>
      </c>
      <c r="E37" s="113">
        <v>2102.1474224090598</v>
      </c>
      <c r="F37" s="104">
        <v>1.0543576853792215E-2</v>
      </c>
      <c r="G37" s="66" t="s">
        <v>110</v>
      </c>
      <c r="H37" s="67" t="s">
        <v>123</v>
      </c>
      <c r="I37" s="109">
        <v>5.5E-2</v>
      </c>
      <c r="J37" s="110">
        <v>5.5557000000000002E-2</v>
      </c>
      <c r="K37" s="119">
        <v>0</v>
      </c>
    </row>
    <row r="38" spans="2:11" ht="15" customHeight="1" x14ac:dyDescent="0.25">
      <c r="B38" s="63" t="s">
        <v>222</v>
      </c>
      <c r="C38" s="80" t="s">
        <v>224</v>
      </c>
      <c r="D38" s="80" t="s">
        <v>126</v>
      </c>
      <c r="E38" s="112">
        <v>1938.4808877244802</v>
      </c>
      <c r="F38" s="103">
        <v>9.7226873821760224E-3</v>
      </c>
      <c r="G38" s="64" t="s">
        <v>159</v>
      </c>
      <c r="H38" s="65" t="s">
        <v>111</v>
      </c>
      <c r="I38" s="103">
        <v>0.10819381124731881</v>
      </c>
      <c r="J38" s="103">
        <v>0.109233</v>
      </c>
      <c r="K38" s="114">
        <v>0.68165399999999998</v>
      </c>
    </row>
    <row r="39" spans="2:11" ht="15" customHeight="1" x14ac:dyDescent="0.25">
      <c r="B39" s="61" t="s">
        <v>217</v>
      </c>
      <c r="C39" s="76" t="s">
        <v>218</v>
      </c>
      <c r="D39" s="76" t="s">
        <v>170</v>
      </c>
      <c r="E39" s="113">
        <v>1841.2116813489338</v>
      </c>
      <c r="F39" s="104">
        <v>9.23482181100088E-3</v>
      </c>
      <c r="G39" s="66" t="s">
        <v>110</v>
      </c>
      <c r="H39" s="67" t="s">
        <v>219</v>
      </c>
      <c r="I39" s="109">
        <v>0.27499999999999997</v>
      </c>
      <c r="J39" s="110">
        <v>0.27499999999999997</v>
      </c>
      <c r="K39" s="119">
        <v>2</v>
      </c>
    </row>
    <row r="40" spans="2:11" ht="15" customHeight="1" x14ac:dyDescent="0.25">
      <c r="B40" s="63" t="s">
        <v>166</v>
      </c>
      <c r="C40" s="80" t="s">
        <v>167</v>
      </c>
      <c r="D40" s="80" t="s">
        <v>136</v>
      </c>
      <c r="E40" s="112">
        <v>1775.21075733508</v>
      </c>
      <c r="F40" s="103">
        <v>8.9037861246626295E-3</v>
      </c>
      <c r="G40" s="64" t="s">
        <v>110</v>
      </c>
      <c r="H40" s="65" t="s">
        <v>123</v>
      </c>
      <c r="I40" s="103">
        <v>4.7129894569364832E-2</v>
      </c>
      <c r="J40" s="103">
        <v>4.4112999999999999E-2</v>
      </c>
      <c r="K40" s="114">
        <v>1.089307</v>
      </c>
    </row>
    <row r="41" spans="2:11" ht="15" customHeight="1" x14ac:dyDescent="0.25">
      <c r="B41" s="61" t="s">
        <v>175</v>
      </c>
      <c r="C41" s="76" t="s">
        <v>176</v>
      </c>
      <c r="D41" s="76" t="s">
        <v>136</v>
      </c>
      <c r="E41" s="113">
        <v>1738.0896749114502</v>
      </c>
      <c r="F41" s="104">
        <v>8.7176008070882008E-3</v>
      </c>
      <c r="G41" s="66" t="s">
        <v>177</v>
      </c>
      <c r="H41" s="67" t="s">
        <v>111</v>
      </c>
      <c r="I41" s="109">
        <v>0.10776170399861519</v>
      </c>
      <c r="J41" s="110">
        <v>0.120561</v>
      </c>
      <c r="K41" s="119">
        <v>0.84151299999999996</v>
      </c>
    </row>
    <row r="42" spans="2:11" ht="15" customHeight="1" x14ac:dyDescent="0.25">
      <c r="B42" s="63" t="s">
        <v>190</v>
      </c>
      <c r="C42" s="80" t="s">
        <v>191</v>
      </c>
      <c r="D42" s="80" t="s">
        <v>126</v>
      </c>
      <c r="E42" s="112">
        <v>1494.7224730928401</v>
      </c>
      <c r="F42" s="103">
        <v>7.4969629161803003E-3</v>
      </c>
      <c r="G42" s="64" t="s">
        <v>110</v>
      </c>
      <c r="H42" s="65" t="s">
        <v>123</v>
      </c>
      <c r="I42" s="103">
        <v>4.1451154865581215E-2</v>
      </c>
      <c r="J42" s="103">
        <v>4.3003E-2</v>
      </c>
      <c r="K42" s="114">
        <v>1.907813</v>
      </c>
    </row>
    <row r="43" spans="2:11" ht="15" customHeight="1" x14ac:dyDescent="0.25">
      <c r="B43" s="61" t="s">
        <v>195</v>
      </c>
      <c r="C43" s="76" t="s">
        <v>196</v>
      </c>
      <c r="D43" s="76" t="s">
        <v>117</v>
      </c>
      <c r="E43" s="113">
        <v>1421.00362130656</v>
      </c>
      <c r="F43" s="104">
        <v>7.1272170215316644E-3</v>
      </c>
      <c r="G43" s="66" t="s">
        <v>110</v>
      </c>
      <c r="H43" s="67" t="s">
        <v>123</v>
      </c>
      <c r="I43" s="109">
        <v>0.04</v>
      </c>
      <c r="J43" s="110">
        <v>0.04</v>
      </c>
      <c r="K43" s="119">
        <v>1.9262600000000001</v>
      </c>
    </row>
    <row r="44" spans="2:11" ht="15" customHeight="1" x14ac:dyDescent="0.25">
      <c r="B44" s="63" t="s">
        <v>152</v>
      </c>
      <c r="C44" s="80" t="s">
        <v>198</v>
      </c>
      <c r="D44" s="80" t="s">
        <v>126</v>
      </c>
      <c r="E44" s="112">
        <v>1420.39294713134</v>
      </c>
      <c r="F44" s="103">
        <v>7.124154110705134E-3</v>
      </c>
      <c r="G44" s="64" t="s">
        <v>154</v>
      </c>
      <c r="H44" s="65" t="s">
        <v>123</v>
      </c>
      <c r="I44" s="103">
        <v>4.3340084832628752E-2</v>
      </c>
      <c r="J44" s="103">
        <v>3.2757000000000001E-2</v>
      </c>
      <c r="K44" s="114">
        <v>0.97770500000000005</v>
      </c>
    </row>
    <row r="45" spans="2:11" ht="15" customHeight="1" x14ac:dyDescent="0.25">
      <c r="B45" s="61" t="s">
        <v>185</v>
      </c>
      <c r="C45" s="76" t="s">
        <v>186</v>
      </c>
      <c r="D45" s="76" t="s">
        <v>187</v>
      </c>
      <c r="E45" s="113">
        <v>1399.6532839922102</v>
      </c>
      <c r="F45" s="104">
        <v>7.0201318000440768E-3</v>
      </c>
      <c r="G45" s="66" t="s">
        <v>110</v>
      </c>
      <c r="H45" s="67" t="s">
        <v>123</v>
      </c>
      <c r="I45" s="109">
        <v>5.5E-2</v>
      </c>
      <c r="J45" s="110">
        <v>5.9562999999999998E-2</v>
      </c>
      <c r="K45" s="119">
        <v>1.6798280000000001</v>
      </c>
    </row>
    <row r="46" spans="2:11" ht="15" customHeight="1" x14ac:dyDescent="0.25">
      <c r="B46" s="63" t="s">
        <v>180</v>
      </c>
      <c r="C46" s="80" t="s">
        <v>181</v>
      </c>
      <c r="D46" s="80" t="s">
        <v>126</v>
      </c>
      <c r="E46" s="112">
        <v>1371.7067657493399</v>
      </c>
      <c r="F46" s="103">
        <v>6.8799626283920076E-3</v>
      </c>
      <c r="G46" s="64" t="s">
        <v>182</v>
      </c>
      <c r="H46" s="65" t="s">
        <v>123</v>
      </c>
      <c r="I46" s="103">
        <v>4.2460813230177717E-2</v>
      </c>
      <c r="J46" s="103">
        <v>4.1272999999999997E-2</v>
      </c>
      <c r="K46" s="114">
        <v>0.54710800000000004</v>
      </c>
    </row>
    <row r="47" spans="2:11" ht="15" customHeight="1" x14ac:dyDescent="0.25">
      <c r="B47" s="61" t="s">
        <v>107</v>
      </c>
      <c r="C47" s="76" t="s">
        <v>226</v>
      </c>
      <c r="D47" s="76" t="s">
        <v>109</v>
      </c>
      <c r="E47" s="113">
        <v>1349.51396968778</v>
      </c>
      <c r="F47" s="104">
        <v>6.7686519522799395E-3</v>
      </c>
      <c r="G47" s="66" t="s">
        <v>110</v>
      </c>
      <c r="H47" s="67" t="s">
        <v>111</v>
      </c>
      <c r="I47" s="109">
        <v>0.13759966499162479</v>
      </c>
      <c r="J47" s="110">
        <v>0.100563</v>
      </c>
      <c r="K47" s="119">
        <v>0</v>
      </c>
    </row>
    <row r="48" spans="2:11" ht="15" customHeight="1" x14ac:dyDescent="0.25">
      <c r="B48" s="63" t="s">
        <v>232</v>
      </c>
      <c r="C48" s="80" t="s">
        <v>230</v>
      </c>
      <c r="D48" s="80" t="s">
        <v>233</v>
      </c>
      <c r="E48" s="112">
        <v>1337.0435132995999</v>
      </c>
      <c r="F48" s="103">
        <v>6.7061048569007006E-3</v>
      </c>
      <c r="G48" s="64" t="s">
        <v>234</v>
      </c>
      <c r="H48" s="65" t="s">
        <v>123</v>
      </c>
      <c r="I48" s="103">
        <v>6.8999999999999999E-3</v>
      </c>
      <c r="J48" s="103">
        <v>6.6179999999999998E-3</v>
      </c>
      <c r="K48" s="114">
        <v>4.5655559999999999</v>
      </c>
    </row>
    <row r="49" spans="2:11" ht="15" customHeight="1" x14ac:dyDescent="0.25">
      <c r="B49" s="61" t="s">
        <v>175</v>
      </c>
      <c r="C49" s="76" t="s">
        <v>197</v>
      </c>
      <c r="D49" s="76" t="s">
        <v>136</v>
      </c>
      <c r="E49" s="113">
        <v>1023.1905349449</v>
      </c>
      <c r="F49" s="104">
        <v>5.1319369546885436E-3</v>
      </c>
      <c r="G49" s="66" t="s">
        <v>177</v>
      </c>
      <c r="H49" s="67" t="s">
        <v>123</v>
      </c>
      <c r="I49" s="109">
        <v>4.1001451248516292E-2</v>
      </c>
      <c r="J49" s="110">
        <v>4.0037999999999997E-2</v>
      </c>
      <c r="K49" s="119">
        <v>0.80657599999999996</v>
      </c>
    </row>
    <row r="50" spans="2:11" ht="15" customHeight="1" x14ac:dyDescent="0.25">
      <c r="B50" s="63" t="s">
        <v>178</v>
      </c>
      <c r="C50" s="80" t="s">
        <v>179</v>
      </c>
      <c r="D50" s="80" t="s">
        <v>136</v>
      </c>
      <c r="E50" s="112">
        <v>976.8542568296001</v>
      </c>
      <c r="F50" s="103">
        <v>4.8995316988918415E-3</v>
      </c>
      <c r="G50" s="64" t="s">
        <v>139</v>
      </c>
      <c r="H50" s="65" t="s">
        <v>123</v>
      </c>
      <c r="I50" s="103">
        <v>2.2066356877237493E-2</v>
      </c>
      <c r="J50" s="103">
        <v>1.2999999999999999E-2</v>
      </c>
      <c r="K50" s="114">
        <v>1.238272</v>
      </c>
    </row>
    <row r="51" spans="2:11" ht="15" customHeight="1" x14ac:dyDescent="0.25">
      <c r="B51" s="61" t="s">
        <v>155</v>
      </c>
      <c r="C51" s="76" t="s">
        <v>156</v>
      </c>
      <c r="D51" s="76" t="s">
        <v>29</v>
      </c>
      <c r="E51" s="113">
        <v>903.91496793499994</v>
      </c>
      <c r="F51" s="104">
        <v>4.5336957970311389E-3</v>
      </c>
      <c r="G51" s="66" t="s">
        <v>110</v>
      </c>
      <c r="H51" s="67" t="s">
        <v>123</v>
      </c>
      <c r="I51" s="109">
        <v>4.4999999999999998E-2</v>
      </c>
      <c r="J51" s="110">
        <v>4.9182999999999998E-2</v>
      </c>
      <c r="K51" s="119">
        <v>1.22038</v>
      </c>
    </row>
    <row r="52" spans="2:11" ht="15" customHeight="1" x14ac:dyDescent="0.25">
      <c r="B52" s="63" t="s">
        <v>193</v>
      </c>
      <c r="C52" s="80" t="s">
        <v>231</v>
      </c>
      <c r="D52" s="80" t="s">
        <v>146</v>
      </c>
      <c r="E52" s="112">
        <v>832.10699274240005</v>
      </c>
      <c r="F52" s="103">
        <v>4.1735341370602455E-3</v>
      </c>
      <c r="G52" s="64" t="s">
        <v>139</v>
      </c>
      <c r="H52" s="65" t="s">
        <v>123</v>
      </c>
      <c r="I52" s="103">
        <v>7.9000000000000008E-3</v>
      </c>
      <c r="J52" s="103">
        <v>7.979E-3</v>
      </c>
      <c r="K52" s="114">
        <v>2.037331</v>
      </c>
    </row>
    <row r="53" spans="2:11" ht="15" customHeight="1" x14ac:dyDescent="0.25">
      <c r="B53" s="61" t="s">
        <v>157</v>
      </c>
      <c r="C53" s="76" t="s">
        <v>158</v>
      </c>
      <c r="D53" s="76" t="s">
        <v>136</v>
      </c>
      <c r="E53" s="113">
        <v>549.57995526657999</v>
      </c>
      <c r="F53" s="104">
        <v>2.756485313012127E-3</v>
      </c>
      <c r="G53" s="66" t="s">
        <v>159</v>
      </c>
      <c r="H53" s="67" t="s">
        <v>111</v>
      </c>
      <c r="I53" s="109">
        <v>0.100979465236143</v>
      </c>
      <c r="J53" s="110">
        <v>0.108727</v>
      </c>
      <c r="K53" s="119">
        <v>0.75952200000000003</v>
      </c>
    </row>
    <row r="54" spans="2:11" ht="15" customHeight="1" x14ac:dyDescent="0.25">
      <c r="B54" s="63" t="s">
        <v>160</v>
      </c>
      <c r="C54" s="80" t="s">
        <v>199</v>
      </c>
      <c r="D54" s="80" t="s">
        <v>122</v>
      </c>
      <c r="E54" s="112">
        <v>376.63677979183996</v>
      </c>
      <c r="F54" s="103">
        <v>1.8890677177860352E-3</v>
      </c>
      <c r="G54" s="64" t="s">
        <v>159</v>
      </c>
      <c r="H54" s="65" t="s">
        <v>111</v>
      </c>
      <c r="I54" s="103">
        <v>0.10799266140502227</v>
      </c>
      <c r="J54" s="103">
        <v>0.10428999999999999</v>
      </c>
      <c r="K54" s="114">
        <v>2.2820529999999999</v>
      </c>
    </row>
    <row r="55" spans="2:11" ht="15" customHeight="1" x14ac:dyDescent="0.25">
      <c r="B55" s="61" t="s">
        <v>175</v>
      </c>
      <c r="C55" s="76" t="s">
        <v>201</v>
      </c>
      <c r="D55" s="76" t="s">
        <v>136</v>
      </c>
      <c r="E55" s="113">
        <v>215.52754383888004</v>
      </c>
      <c r="F55" s="104">
        <v>1.081004689942296E-3</v>
      </c>
      <c r="G55" s="66" t="s">
        <v>177</v>
      </c>
      <c r="H55" s="67" t="s">
        <v>111</v>
      </c>
      <c r="I55" s="109">
        <v>0.12453184357541898</v>
      </c>
      <c r="J55" s="110">
        <v>0.121727</v>
      </c>
      <c r="K55" s="119">
        <v>0.83799699999999999</v>
      </c>
    </row>
    <row r="56" spans="2:11" ht="15" customHeight="1" x14ac:dyDescent="0.25">
      <c r="B56" s="63" t="s">
        <v>175</v>
      </c>
      <c r="C56" s="80" t="s">
        <v>192</v>
      </c>
      <c r="D56" s="80" t="s">
        <v>136</v>
      </c>
      <c r="E56" s="112">
        <v>167.31366754920001</v>
      </c>
      <c r="F56" s="103">
        <v>8.3918211143973478E-4</v>
      </c>
      <c r="G56" s="64" t="s">
        <v>177</v>
      </c>
      <c r="H56" s="65" t="s">
        <v>123</v>
      </c>
      <c r="I56" s="103">
        <v>5.3379428574123054E-2</v>
      </c>
      <c r="J56" s="103">
        <v>1.4736000000000001E-2</v>
      </c>
      <c r="K56" s="114">
        <v>0.80742499999999995</v>
      </c>
    </row>
    <row r="57" spans="2:11" ht="15" customHeight="1" x14ac:dyDescent="0.25">
      <c r="B57" s="61" t="s">
        <v>220</v>
      </c>
      <c r="C57" s="76" t="s">
        <v>221</v>
      </c>
      <c r="D57" s="76" t="s">
        <v>170</v>
      </c>
      <c r="E57" s="113">
        <v>3.8900000000000004E-2</v>
      </c>
      <c r="F57" s="104">
        <v>1.9510769570218394E-7</v>
      </c>
      <c r="G57" s="66" t="s">
        <v>110</v>
      </c>
      <c r="H57" s="67" t="s">
        <v>111</v>
      </c>
      <c r="I57" s="109">
        <v>0</v>
      </c>
      <c r="J57" s="110">
        <v>0</v>
      </c>
      <c r="K57" s="119">
        <v>4</v>
      </c>
    </row>
    <row r="58" spans="2:11" ht="15" customHeight="1" x14ac:dyDescent="0.25">
      <c r="B58" s="59" t="s">
        <v>202</v>
      </c>
      <c r="C58" s="59" t="s">
        <v>12</v>
      </c>
      <c r="D58" s="59" t="s">
        <v>203</v>
      </c>
      <c r="E58" s="70">
        <v>3.8900000000000004E-2</v>
      </c>
      <c r="F58" s="111">
        <v>9.7775794711107242E-2</v>
      </c>
      <c r="G58" s="59" t="s">
        <v>12</v>
      </c>
      <c r="H58" s="69" t="s">
        <v>203</v>
      </c>
      <c r="I58" s="59" t="s">
        <v>12</v>
      </c>
      <c r="J58" s="62" t="s">
        <v>12</v>
      </c>
      <c r="K58" s="105" t="s">
        <v>12</v>
      </c>
    </row>
    <row r="64" spans="2:11" x14ac:dyDescent="0.25">
      <c r="D64" s="42"/>
    </row>
    <row r="65" spans="4:4" x14ac:dyDescent="0.25">
      <c r="D65" s="42"/>
    </row>
    <row r="69" spans="4:4" x14ac:dyDescent="0.25">
      <c r="D69" s="42"/>
    </row>
    <row r="70" spans="4:4" x14ac:dyDescent="0.25">
      <c r="D70" s="42"/>
    </row>
    <row r="71" spans="4:4" x14ac:dyDescent="0.25">
      <c r="D71" s="42"/>
    </row>
    <row r="80" spans="4:4" x14ac:dyDescent="0.25">
      <c r="D80" s="42"/>
    </row>
    <row r="84" spans="4:4" x14ac:dyDescent="0.25">
      <c r="D84" s="42"/>
    </row>
    <row r="85" spans="4:4" x14ac:dyDescent="0.25">
      <c r="D85" s="42"/>
    </row>
    <row r="93" spans="4:4" x14ac:dyDescent="0.25">
      <c r="D93" s="42"/>
    </row>
    <row r="94" spans="4:4" x14ac:dyDescent="0.25">
      <c r="D94" s="42"/>
    </row>
    <row r="113" spans="4:4" x14ac:dyDescent="0.25">
      <c r="D113" s="42"/>
    </row>
    <row r="114" spans="4:4" x14ac:dyDescent="0.25">
      <c r="D114" s="42"/>
    </row>
    <row r="122" spans="4:4" x14ac:dyDescent="0.25">
      <c r="D122" s="42"/>
    </row>
    <row r="123" spans="4:4" x14ac:dyDescent="0.25">
      <c r="D123" s="42"/>
    </row>
    <row r="131" spans="4:4" x14ac:dyDescent="0.25">
      <c r="D131" s="42"/>
    </row>
    <row r="140" spans="4:4" x14ac:dyDescent="0.25">
      <c r="D140" s="42"/>
    </row>
    <row r="145" spans="4:4" x14ac:dyDescent="0.25">
      <c r="D145" s="42"/>
    </row>
    <row r="146" spans="4:4" x14ac:dyDescent="0.25">
      <c r="D146" s="42"/>
    </row>
    <row r="174" spans="4:4" x14ac:dyDescent="0.25">
      <c r="D174" s="42"/>
    </row>
    <row r="175" spans="4:4" x14ac:dyDescent="0.25">
      <c r="D175" s="42"/>
    </row>
    <row r="194" spans="4:4" x14ac:dyDescent="0.25">
      <c r="D194" s="42"/>
    </row>
    <row r="208" spans="4:4" x14ac:dyDescent="0.25">
      <c r="D208" s="42"/>
    </row>
    <row r="209" spans="4:4" x14ac:dyDescent="0.25">
      <c r="D209" s="42"/>
    </row>
    <row r="237" spans="4:4" x14ac:dyDescent="0.25">
      <c r="D237" s="42"/>
    </row>
    <row r="238" spans="4:4" x14ac:dyDescent="0.25">
      <c r="D238" s="42"/>
    </row>
    <row r="257" spans="4:4" x14ac:dyDescent="0.25">
      <c r="D257" s="42"/>
    </row>
    <row r="269" spans="4:4" x14ac:dyDescent="0.25">
      <c r="D269" s="42"/>
    </row>
    <row r="270" spans="4:4" x14ac:dyDescent="0.25">
      <c r="D270" s="42"/>
    </row>
    <row r="298" spans="4:4" x14ac:dyDescent="0.25">
      <c r="D298" s="42"/>
    </row>
    <row r="299" spans="4:4" x14ac:dyDescent="0.25">
      <c r="D299" s="42"/>
    </row>
    <row r="318" spans="4:4" x14ac:dyDescent="0.25">
      <c r="D318" s="42"/>
    </row>
    <row r="319" spans="4:4" x14ac:dyDescent="0.25">
      <c r="D319" s="42"/>
    </row>
  </sheetData>
  <sortState xmlns:xlrd2="http://schemas.microsoft.com/office/spreadsheetml/2017/richdata2" ref="B9:K57">
    <sortCondition descending="1" ref="E9:E57"/>
  </sortState>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EF718-79F7-40D8-9286-9F605142F101}">
  <dimension ref="A1:Y229"/>
  <sheetViews>
    <sheetView showGridLines="0" showRowColHeaders="0" zoomScale="85" zoomScaleNormal="85" workbookViewId="0">
      <selection activeCell="B6" sqref="B6"/>
    </sheetView>
  </sheetViews>
  <sheetFormatPr defaultRowHeight="15" x14ac:dyDescent="0.25"/>
  <cols>
    <col min="1" max="1" width="5.5703125" style="1" customWidth="1"/>
    <col min="2" max="2" width="21" style="1" customWidth="1"/>
    <col min="3" max="3" width="33" style="1" customWidth="1"/>
    <col min="4" max="4" width="27.42578125" style="1" customWidth="1"/>
    <col min="5" max="5" width="25" style="1" customWidth="1"/>
    <col min="6" max="6" width="17.140625" style="1" customWidth="1"/>
    <col min="7" max="7" width="16" style="1" bestFit="1" customWidth="1"/>
    <col min="8" max="8" width="25" style="1" customWidth="1"/>
    <col min="9" max="9" width="21.28515625" style="1" customWidth="1"/>
    <col min="10" max="10" width="7.5703125" style="1" customWidth="1"/>
    <col min="11" max="11" width="14.42578125" style="1" bestFit="1" customWidth="1"/>
    <col min="12" max="12" width="9.140625" style="1"/>
    <col min="13" max="13" width="16" style="1" bestFit="1" customWidth="1"/>
    <col min="14" max="14" width="15.7109375" style="1" bestFit="1" customWidth="1"/>
    <col min="15" max="15" width="8.42578125" style="1" bestFit="1" customWidth="1"/>
    <col min="16" max="16" width="8.7109375" style="1" bestFit="1" customWidth="1"/>
    <col min="17" max="17" width="17.5703125" style="1" bestFit="1" customWidth="1"/>
    <col min="18" max="18" width="19.7109375" style="1" bestFit="1" customWidth="1"/>
    <col min="19" max="19" width="13.7109375" style="1" bestFit="1" customWidth="1"/>
    <col min="20" max="20" width="9" style="1" bestFit="1" customWidth="1"/>
    <col min="21" max="21" width="12.42578125" style="1" bestFit="1" customWidth="1"/>
    <col min="22" max="22" width="19.140625" style="1" bestFit="1" customWidth="1"/>
    <col min="23" max="23" width="9.140625" style="1" bestFit="1" customWidth="1"/>
    <col min="24" max="16384" width="9.140625" style="1"/>
  </cols>
  <sheetData>
    <row r="1" spans="1:25" x14ac:dyDescent="0.25">
      <c r="A1" s="56"/>
      <c r="B1" s="56"/>
      <c r="C1" s="56"/>
      <c r="D1" s="56"/>
      <c r="E1" s="56"/>
      <c r="F1" s="56"/>
      <c r="G1" s="56"/>
      <c r="H1" s="56"/>
      <c r="I1" s="56"/>
      <c r="J1" s="56"/>
    </row>
    <row r="2" spans="1:25" x14ac:dyDescent="0.25">
      <c r="A2" s="56"/>
      <c r="B2" s="57"/>
      <c r="C2" s="56"/>
      <c r="D2" s="56"/>
      <c r="E2" s="56"/>
      <c r="F2" s="56"/>
      <c r="G2" s="56"/>
      <c r="H2" s="56"/>
      <c r="I2" s="56"/>
      <c r="J2" s="56"/>
    </row>
    <row r="3" spans="1:25" x14ac:dyDescent="0.25">
      <c r="A3" s="56"/>
      <c r="B3" s="56"/>
      <c r="C3" s="56"/>
      <c r="D3" s="56"/>
      <c r="E3" s="56"/>
      <c r="F3" s="56"/>
      <c r="G3" s="56"/>
      <c r="H3" s="56"/>
      <c r="I3" s="56"/>
      <c r="J3" s="56"/>
    </row>
    <row r="4" spans="1:25" ht="21" customHeight="1" x14ac:dyDescent="0.25">
      <c r="A4" s="58"/>
      <c r="B4" s="108" t="str">
        <f>'Carteira de Credito'!B4</f>
        <v>Janeiro de 2026</v>
      </c>
      <c r="C4" s="56"/>
      <c r="D4" s="56"/>
      <c r="E4" s="56"/>
      <c r="F4" s="56"/>
      <c r="G4" s="56"/>
      <c r="H4" s="56"/>
      <c r="I4" s="56"/>
      <c r="J4" s="56"/>
    </row>
    <row r="5" spans="1:25" x14ac:dyDescent="0.25">
      <c r="A5" s="56"/>
      <c r="B5" s="56"/>
      <c r="C5" s="56"/>
      <c r="D5" s="56"/>
      <c r="E5" s="56"/>
      <c r="F5" s="56"/>
      <c r="G5" s="56"/>
      <c r="H5" s="56"/>
      <c r="I5" s="56"/>
      <c r="J5" s="56"/>
    </row>
    <row r="6" spans="1:25" ht="15" customHeight="1" x14ac:dyDescent="0.25">
      <c r="X6" s="43"/>
      <c r="Y6" s="43"/>
    </row>
    <row r="7" spans="1:25" ht="15" customHeight="1" x14ac:dyDescent="0.25">
      <c r="X7" s="43"/>
      <c r="Y7" s="43"/>
    </row>
    <row r="8" spans="1:25" ht="15" customHeight="1" x14ac:dyDescent="0.25">
      <c r="B8" s="59" t="s">
        <v>102</v>
      </c>
      <c r="C8" s="59" t="s">
        <v>206</v>
      </c>
      <c r="D8" s="59" t="s">
        <v>65</v>
      </c>
      <c r="E8" s="59" t="s">
        <v>207</v>
      </c>
      <c r="F8" s="59" t="s">
        <v>208</v>
      </c>
      <c r="G8" s="59" t="s">
        <v>209</v>
      </c>
      <c r="H8" s="59" t="s">
        <v>210</v>
      </c>
      <c r="I8" s="59" t="s">
        <v>211</v>
      </c>
      <c r="X8" s="43"/>
      <c r="Y8" s="43"/>
    </row>
    <row r="9" spans="1:25" ht="15" customHeight="1" x14ac:dyDescent="0.25">
      <c r="B9" s="72" t="s">
        <v>108</v>
      </c>
      <c r="C9" s="72" t="s">
        <v>107</v>
      </c>
      <c r="D9" s="72" t="s">
        <v>109</v>
      </c>
      <c r="E9" s="106">
        <v>4.7196677013954157E-2</v>
      </c>
      <c r="F9" s="74" t="s">
        <v>12</v>
      </c>
      <c r="G9" s="73" t="s">
        <v>12</v>
      </c>
      <c r="H9" s="75" t="s">
        <v>12</v>
      </c>
      <c r="I9" s="75" t="s">
        <v>212</v>
      </c>
      <c r="J9" s="48"/>
      <c r="X9" s="43"/>
      <c r="Y9" s="43"/>
    </row>
    <row r="10" spans="1:25" ht="15" customHeight="1" x14ac:dyDescent="0.25">
      <c r="B10" s="76" t="s">
        <v>130</v>
      </c>
      <c r="C10" s="76" t="s">
        <v>129</v>
      </c>
      <c r="D10" s="76" t="s">
        <v>131</v>
      </c>
      <c r="E10" s="107">
        <v>3.899210052704722E-2</v>
      </c>
      <c r="F10" s="78" t="s">
        <v>12</v>
      </c>
      <c r="G10" s="77" t="s">
        <v>212</v>
      </c>
      <c r="H10" s="79" t="s">
        <v>212</v>
      </c>
      <c r="I10" s="79" t="s">
        <v>12</v>
      </c>
      <c r="J10" s="48"/>
    </row>
    <row r="11" spans="1:25" ht="15" customHeight="1" x14ac:dyDescent="0.25">
      <c r="B11" s="72" t="s">
        <v>128</v>
      </c>
      <c r="C11" s="72" t="s">
        <v>127</v>
      </c>
      <c r="D11" s="72" t="s">
        <v>117</v>
      </c>
      <c r="E11" s="106">
        <v>3.8578007890141243E-2</v>
      </c>
      <c r="F11" s="74" t="s">
        <v>12</v>
      </c>
      <c r="G11" s="73" t="s">
        <v>212</v>
      </c>
      <c r="H11" s="75" t="s">
        <v>12</v>
      </c>
      <c r="I11" s="75" t="s">
        <v>12</v>
      </c>
      <c r="J11" s="48"/>
    </row>
    <row r="12" spans="1:25" ht="15" customHeight="1" x14ac:dyDescent="0.25">
      <c r="B12" s="76" t="s">
        <v>223</v>
      </c>
      <c r="C12" s="76" t="s">
        <v>227</v>
      </c>
      <c r="D12" s="76" t="s">
        <v>122</v>
      </c>
      <c r="E12" s="107">
        <v>3.8000615076136383E-2</v>
      </c>
      <c r="F12" s="78" t="s">
        <v>12</v>
      </c>
      <c r="G12" s="77" t="s">
        <v>212</v>
      </c>
      <c r="H12" s="79" t="s">
        <v>12</v>
      </c>
      <c r="I12" s="79" t="s">
        <v>212</v>
      </c>
      <c r="J12" s="48"/>
    </row>
    <row r="13" spans="1:25" ht="15" customHeight="1" x14ac:dyDescent="0.25">
      <c r="B13" s="72" t="s">
        <v>116</v>
      </c>
      <c r="C13" s="72" t="s">
        <v>115</v>
      </c>
      <c r="D13" s="72" t="s">
        <v>117</v>
      </c>
      <c r="E13" s="106">
        <v>3.7399899451660952E-2</v>
      </c>
      <c r="F13" s="74" t="s">
        <v>12</v>
      </c>
      <c r="G13" s="73" t="s">
        <v>12</v>
      </c>
      <c r="H13" s="75" t="s">
        <v>212</v>
      </c>
      <c r="I13" s="75" t="s">
        <v>12</v>
      </c>
      <c r="J13" s="48"/>
    </row>
    <row r="14" spans="1:25" ht="15" customHeight="1" x14ac:dyDescent="0.25">
      <c r="B14" s="76" t="s">
        <v>125</v>
      </c>
      <c r="C14" s="76" t="s">
        <v>124</v>
      </c>
      <c r="D14" s="76" t="s">
        <v>225</v>
      </c>
      <c r="E14" s="107">
        <v>3.7306797739834745E-2</v>
      </c>
      <c r="F14" s="78" t="s">
        <v>12</v>
      </c>
      <c r="G14" s="77" t="s">
        <v>212</v>
      </c>
      <c r="H14" s="79" t="s">
        <v>12</v>
      </c>
      <c r="I14" s="79" t="s">
        <v>212</v>
      </c>
      <c r="J14" s="48"/>
    </row>
    <row r="15" spans="1:25" ht="15" customHeight="1" x14ac:dyDescent="0.25">
      <c r="B15" s="72" t="s">
        <v>118</v>
      </c>
      <c r="C15" s="72" t="s">
        <v>214</v>
      </c>
      <c r="D15" s="72" t="s">
        <v>119</v>
      </c>
      <c r="E15" s="106">
        <v>3.5931296135188223E-2</v>
      </c>
      <c r="F15" s="74" t="s">
        <v>212</v>
      </c>
      <c r="G15" s="73" t="s">
        <v>12</v>
      </c>
      <c r="H15" s="75" t="s">
        <v>12</v>
      </c>
      <c r="I15" s="75" t="s">
        <v>12</v>
      </c>
      <c r="J15" s="48"/>
      <c r="X15" s="43"/>
      <c r="Y15" s="43"/>
    </row>
    <row r="16" spans="1:25" ht="15" customHeight="1" x14ac:dyDescent="0.25">
      <c r="B16" s="76" t="s">
        <v>121</v>
      </c>
      <c r="C16" s="76" t="s">
        <v>120</v>
      </c>
      <c r="D16" s="76" t="s">
        <v>122</v>
      </c>
      <c r="E16" s="107">
        <v>3.5821841948638244E-2</v>
      </c>
      <c r="F16" s="78" t="s">
        <v>12</v>
      </c>
      <c r="G16" s="77" t="s">
        <v>212</v>
      </c>
      <c r="H16" s="79" t="s">
        <v>212</v>
      </c>
      <c r="I16" s="79" t="s">
        <v>212</v>
      </c>
      <c r="J16" s="48"/>
    </row>
    <row r="17" spans="2:10" ht="15" customHeight="1" x14ac:dyDescent="0.25">
      <c r="B17" s="72" t="s">
        <v>135</v>
      </c>
      <c r="C17" s="72" t="s">
        <v>134</v>
      </c>
      <c r="D17" s="72" t="s">
        <v>136</v>
      </c>
      <c r="E17" s="106">
        <v>3.4999241913510927E-2</v>
      </c>
      <c r="F17" s="74" t="s">
        <v>12</v>
      </c>
      <c r="G17" s="73" t="s">
        <v>212</v>
      </c>
      <c r="H17" s="75" t="s">
        <v>12</v>
      </c>
      <c r="I17" s="75" t="s">
        <v>212</v>
      </c>
      <c r="J17" s="48"/>
    </row>
    <row r="18" spans="2:10" ht="15" customHeight="1" x14ac:dyDescent="0.25">
      <c r="B18" s="76" t="s">
        <v>133</v>
      </c>
      <c r="C18" s="76" t="s">
        <v>132</v>
      </c>
      <c r="D18" s="76" t="s">
        <v>126</v>
      </c>
      <c r="E18" s="107">
        <v>3.2919626581605223E-2</v>
      </c>
      <c r="F18" s="78" t="s">
        <v>12</v>
      </c>
      <c r="G18" s="77" t="s">
        <v>212</v>
      </c>
      <c r="H18" s="79" t="s">
        <v>12</v>
      </c>
      <c r="I18" s="79" t="s">
        <v>212</v>
      </c>
      <c r="J18" s="48"/>
    </row>
    <row r="19" spans="2:10" ht="15" customHeight="1" x14ac:dyDescent="0.25">
      <c r="B19" s="72" t="s">
        <v>161</v>
      </c>
      <c r="C19" s="72" t="s">
        <v>160</v>
      </c>
      <c r="D19" s="72" t="s">
        <v>122</v>
      </c>
      <c r="E19" s="106">
        <v>2.955467007700301E-2</v>
      </c>
      <c r="F19" s="74" t="s">
        <v>12</v>
      </c>
      <c r="G19" s="73" t="s">
        <v>212</v>
      </c>
      <c r="H19" s="75" t="s">
        <v>212</v>
      </c>
      <c r="I19" s="75" t="s">
        <v>212</v>
      </c>
      <c r="J19" s="48"/>
    </row>
    <row r="20" spans="2:10" ht="15" customHeight="1" x14ac:dyDescent="0.25">
      <c r="B20" s="76" t="s">
        <v>143</v>
      </c>
      <c r="C20" s="76" t="s">
        <v>142</v>
      </c>
      <c r="D20" s="76" t="s">
        <v>126</v>
      </c>
      <c r="E20" s="107">
        <v>2.8797341870917949E-2</v>
      </c>
      <c r="F20" s="78" t="s">
        <v>12</v>
      </c>
      <c r="G20" s="77" t="s">
        <v>212</v>
      </c>
      <c r="H20" s="79" t="s">
        <v>212</v>
      </c>
      <c r="I20" s="79" t="s">
        <v>212</v>
      </c>
      <c r="J20" s="48"/>
    </row>
    <row r="21" spans="2:10" ht="15" customHeight="1" x14ac:dyDescent="0.25">
      <c r="B21" s="72" t="s">
        <v>148</v>
      </c>
      <c r="C21" s="72" t="s">
        <v>147</v>
      </c>
      <c r="D21" s="72" t="s">
        <v>149</v>
      </c>
      <c r="E21" s="106">
        <v>2.7408947395885876E-2</v>
      </c>
      <c r="F21" s="74" t="s">
        <v>12</v>
      </c>
      <c r="G21" s="73" t="s">
        <v>212</v>
      </c>
      <c r="H21" s="75" t="s">
        <v>212</v>
      </c>
      <c r="I21" s="75" t="s">
        <v>12</v>
      </c>
      <c r="J21" s="48"/>
    </row>
    <row r="22" spans="2:10" ht="15" customHeight="1" x14ac:dyDescent="0.25">
      <c r="B22" s="76" t="s">
        <v>184</v>
      </c>
      <c r="C22" s="76" t="s">
        <v>183</v>
      </c>
      <c r="D22" s="76" t="s">
        <v>126</v>
      </c>
      <c r="E22" s="107">
        <v>2.6075610446800322E-2</v>
      </c>
      <c r="F22" s="78" t="s">
        <v>12</v>
      </c>
      <c r="G22" s="77" t="s">
        <v>212</v>
      </c>
      <c r="H22" s="79" t="s">
        <v>12</v>
      </c>
      <c r="I22" s="79" t="s">
        <v>12</v>
      </c>
      <c r="J22" s="48"/>
    </row>
    <row r="23" spans="2:10" ht="15" customHeight="1" x14ac:dyDescent="0.25">
      <c r="B23" s="72" t="s">
        <v>145</v>
      </c>
      <c r="C23" s="72" t="s">
        <v>144</v>
      </c>
      <c r="D23" s="72" t="s">
        <v>146</v>
      </c>
      <c r="E23" s="106">
        <v>2.5982018452413429E-2</v>
      </c>
      <c r="F23" s="74" t="s">
        <v>12</v>
      </c>
      <c r="G23" s="73" t="s">
        <v>212</v>
      </c>
      <c r="H23" s="75" t="s">
        <v>212</v>
      </c>
      <c r="I23" s="75" t="s">
        <v>212</v>
      </c>
      <c r="J23" s="48"/>
    </row>
    <row r="24" spans="2:10" ht="15" customHeight="1" x14ac:dyDescent="0.25">
      <c r="B24" s="76" t="s">
        <v>163</v>
      </c>
      <c r="C24" s="76" t="s">
        <v>162</v>
      </c>
      <c r="D24" s="76" t="s">
        <v>164</v>
      </c>
      <c r="E24" s="107">
        <v>1.8689057489707509E-2</v>
      </c>
      <c r="F24" s="78" t="s">
        <v>212</v>
      </c>
      <c r="G24" s="77" t="s">
        <v>12</v>
      </c>
      <c r="H24" s="79" t="s">
        <v>12</v>
      </c>
      <c r="I24" s="79" t="s">
        <v>12</v>
      </c>
      <c r="J24" s="48"/>
    </row>
    <row r="25" spans="2:10" ht="15" customHeight="1" x14ac:dyDescent="0.25">
      <c r="B25" s="72" t="s">
        <v>172</v>
      </c>
      <c r="C25" s="72" t="s">
        <v>171</v>
      </c>
      <c r="D25" s="72" t="s">
        <v>122</v>
      </c>
      <c r="E25" s="106">
        <v>1.6834144680527536E-2</v>
      </c>
      <c r="F25" s="74" t="s">
        <v>12</v>
      </c>
      <c r="G25" s="73" t="s">
        <v>212</v>
      </c>
      <c r="H25" s="75" t="s">
        <v>212</v>
      </c>
      <c r="I25" s="75" t="s">
        <v>212</v>
      </c>
      <c r="J25" s="48"/>
    </row>
    <row r="26" spans="2:10" ht="15" customHeight="1" x14ac:dyDescent="0.25">
      <c r="B26" s="76" t="s">
        <v>138</v>
      </c>
      <c r="C26" s="76" t="s">
        <v>137</v>
      </c>
      <c r="D26" s="76" t="s">
        <v>119</v>
      </c>
      <c r="E26" s="107">
        <v>1.6276122744622104E-2</v>
      </c>
      <c r="F26" s="78" t="s">
        <v>212</v>
      </c>
      <c r="G26" s="77" t="s">
        <v>12</v>
      </c>
      <c r="H26" s="79" t="s">
        <v>12</v>
      </c>
      <c r="I26" s="79" t="s">
        <v>12</v>
      </c>
      <c r="J26" s="48"/>
    </row>
    <row r="27" spans="2:10" ht="15" customHeight="1" x14ac:dyDescent="0.25">
      <c r="B27" s="72" t="s">
        <v>228</v>
      </c>
      <c r="C27" s="72" t="s">
        <v>229</v>
      </c>
      <c r="D27" s="72" t="s">
        <v>170</v>
      </c>
      <c r="E27" s="106">
        <v>1.4822151035484283E-2</v>
      </c>
      <c r="F27" s="74" t="s">
        <v>212</v>
      </c>
      <c r="G27" s="73" t="s">
        <v>212</v>
      </c>
      <c r="H27" s="75" t="s">
        <v>212</v>
      </c>
      <c r="I27" s="75" t="s">
        <v>212</v>
      </c>
      <c r="J27" s="48"/>
    </row>
    <row r="28" spans="2:10" ht="15" customHeight="1" x14ac:dyDescent="0.25">
      <c r="B28" s="76" t="s">
        <v>188</v>
      </c>
      <c r="C28" s="76" t="s">
        <v>185</v>
      </c>
      <c r="D28" s="76" t="s">
        <v>187</v>
      </c>
      <c r="E28" s="107">
        <v>1.4652758320897366E-2</v>
      </c>
      <c r="F28" s="78" t="s">
        <v>12</v>
      </c>
      <c r="G28" s="77" t="s">
        <v>212</v>
      </c>
      <c r="H28" s="79" t="s">
        <v>212</v>
      </c>
      <c r="I28" s="79" t="s">
        <v>212</v>
      </c>
      <c r="J28" s="48"/>
    </row>
    <row r="29" spans="2:10" ht="15" customHeight="1" x14ac:dyDescent="0.25">
      <c r="B29" s="72" t="s">
        <v>189</v>
      </c>
      <c r="C29" s="72" t="s">
        <v>157</v>
      </c>
      <c r="D29" s="72" t="s">
        <v>136</v>
      </c>
      <c r="E29" s="106">
        <v>1.2404200353658161E-2</v>
      </c>
      <c r="F29" s="74" t="s">
        <v>12</v>
      </c>
      <c r="G29" s="73" t="s">
        <v>12</v>
      </c>
      <c r="H29" s="75" t="s">
        <v>212</v>
      </c>
      <c r="I29" s="75" t="s">
        <v>12</v>
      </c>
      <c r="J29" s="48"/>
    </row>
    <row r="30" spans="2:10" ht="15" customHeight="1" x14ac:dyDescent="0.25">
      <c r="B30" s="76" t="s">
        <v>153</v>
      </c>
      <c r="C30" s="76" t="s">
        <v>152</v>
      </c>
      <c r="D30" s="76" t="s">
        <v>126</v>
      </c>
      <c r="E30" s="107">
        <v>1.2124894008175749E-2</v>
      </c>
      <c r="F30" s="78" t="s">
        <v>12</v>
      </c>
      <c r="G30" s="77" t="s">
        <v>212</v>
      </c>
      <c r="H30" s="79" t="s">
        <v>212</v>
      </c>
      <c r="I30" s="79" t="s">
        <v>12</v>
      </c>
      <c r="J30" s="48"/>
    </row>
    <row r="31" spans="2:10" ht="15" customHeight="1" x14ac:dyDescent="0.25">
      <c r="B31" s="72" t="s">
        <v>200</v>
      </c>
      <c r="C31" s="72" t="s">
        <v>137</v>
      </c>
      <c r="D31" s="72" t="s">
        <v>119</v>
      </c>
      <c r="E31" s="106">
        <v>1.1764835328826306E-2</v>
      </c>
      <c r="F31" s="74" t="s">
        <v>212</v>
      </c>
      <c r="G31" s="73" t="s">
        <v>12</v>
      </c>
      <c r="H31" s="75" t="s">
        <v>12</v>
      </c>
      <c r="I31" s="75" t="s">
        <v>12</v>
      </c>
      <c r="J31" s="48"/>
    </row>
    <row r="32" spans="2:10" ht="15" customHeight="1" x14ac:dyDescent="0.25">
      <c r="B32" s="76" t="s">
        <v>174</v>
      </c>
      <c r="C32" s="76" t="s">
        <v>157</v>
      </c>
      <c r="D32" s="76" t="s">
        <v>136</v>
      </c>
      <c r="E32" s="107">
        <v>1.1673276646555779E-2</v>
      </c>
      <c r="F32" s="78" t="s">
        <v>12</v>
      </c>
      <c r="G32" s="77" t="s">
        <v>12</v>
      </c>
      <c r="H32" s="79" t="s">
        <v>212</v>
      </c>
      <c r="I32" s="79" t="s">
        <v>12</v>
      </c>
      <c r="J32" s="48"/>
    </row>
    <row r="33" spans="2:10" ht="15" customHeight="1" x14ac:dyDescent="0.25">
      <c r="B33" s="72" t="s">
        <v>194</v>
      </c>
      <c r="C33" s="72" t="s">
        <v>193</v>
      </c>
      <c r="D33" s="72" t="s">
        <v>29</v>
      </c>
      <c r="E33" s="106">
        <v>1.1548052530972205E-2</v>
      </c>
      <c r="F33" s="74" t="s">
        <v>12</v>
      </c>
      <c r="G33" s="73" t="s">
        <v>12</v>
      </c>
      <c r="H33" s="75" t="s">
        <v>12</v>
      </c>
      <c r="I33" s="75" t="s">
        <v>12</v>
      </c>
      <c r="J33" s="48"/>
    </row>
    <row r="34" spans="2:10" ht="15" customHeight="1" x14ac:dyDescent="0.25">
      <c r="B34" s="76" t="s">
        <v>151</v>
      </c>
      <c r="C34" s="76" t="s">
        <v>150</v>
      </c>
      <c r="D34" s="76" t="s">
        <v>117</v>
      </c>
      <c r="E34" s="107">
        <v>1.1302972311251937E-2</v>
      </c>
      <c r="F34" s="78" t="s">
        <v>12</v>
      </c>
      <c r="G34" s="77" t="s">
        <v>212</v>
      </c>
      <c r="H34" s="79" t="s">
        <v>12</v>
      </c>
      <c r="I34" s="79" t="s">
        <v>212</v>
      </c>
      <c r="J34" s="48"/>
    </row>
    <row r="35" spans="2:10" ht="15" customHeight="1" x14ac:dyDescent="0.25">
      <c r="B35" s="72" t="s">
        <v>173</v>
      </c>
      <c r="C35" s="72" t="s">
        <v>152</v>
      </c>
      <c r="D35" s="72" t="s">
        <v>126</v>
      </c>
      <c r="E35" s="106">
        <v>1.1081618762762764E-2</v>
      </c>
      <c r="F35" s="74" t="s">
        <v>12</v>
      </c>
      <c r="G35" s="73" t="s">
        <v>212</v>
      </c>
      <c r="H35" s="75" t="s">
        <v>212</v>
      </c>
      <c r="I35" s="75" t="s">
        <v>12</v>
      </c>
      <c r="J35" s="48"/>
    </row>
    <row r="36" spans="2:10" ht="15" customHeight="1" x14ac:dyDescent="0.25">
      <c r="B36" s="76" t="s">
        <v>169</v>
      </c>
      <c r="C36" s="76" t="s">
        <v>168</v>
      </c>
      <c r="D36" s="76" t="s">
        <v>170</v>
      </c>
      <c r="E36" s="107">
        <v>1.0543576853792215E-2</v>
      </c>
      <c r="F36" s="78" t="s">
        <v>212</v>
      </c>
      <c r="G36" s="77" t="s">
        <v>12</v>
      </c>
      <c r="H36" s="79" t="s">
        <v>12</v>
      </c>
      <c r="I36" s="79" t="s">
        <v>12</v>
      </c>
      <c r="J36" s="48"/>
    </row>
    <row r="37" spans="2:10" ht="15" customHeight="1" x14ac:dyDescent="0.25">
      <c r="B37" s="72" t="s">
        <v>224</v>
      </c>
      <c r="C37" s="72" t="s">
        <v>222</v>
      </c>
      <c r="D37" s="72" t="s">
        <v>126</v>
      </c>
      <c r="E37" s="106">
        <v>9.7226873821760224E-3</v>
      </c>
      <c r="F37" s="74" t="s">
        <v>12</v>
      </c>
      <c r="G37" s="73" t="s">
        <v>12</v>
      </c>
      <c r="H37" s="75" t="s">
        <v>12</v>
      </c>
      <c r="I37" s="75" t="s">
        <v>12</v>
      </c>
      <c r="J37" s="48"/>
    </row>
    <row r="38" spans="2:10" ht="15" customHeight="1" x14ac:dyDescent="0.25">
      <c r="B38" s="76" t="s">
        <v>218</v>
      </c>
      <c r="C38" s="76" t="s">
        <v>217</v>
      </c>
      <c r="D38" s="76" t="s">
        <v>170</v>
      </c>
      <c r="E38" s="107">
        <v>9.23482181100088E-3</v>
      </c>
      <c r="F38" s="78" t="s">
        <v>212</v>
      </c>
      <c r="G38" s="77" t="s">
        <v>12</v>
      </c>
      <c r="H38" s="79" t="s">
        <v>12</v>
      </c>
      <c r="I38" s="79" t="s">
        <v>12</v>
      </c>
      <c r="J38" s="48"/>
    </row>
    <row r="39" spans="2:10" ht="15" customHeight="1" x14ac:dyDescent="0.25">
      <c r="B39" s="72" t="s">
        <v>167</v>
      </c>
      <c r="C39" s="72" t="s">
        <v>166</v>
      </c>
      <c r="D39" s="72" t="s">
        <v>136</v>
      </c>
      <c r="E39" s="106">
        <v>8.9037861246626295E-3</v>
      </c>
      <c r="F39" s="74" t="s">
        <v>12</v>
      </c>
      <c r="G39" s="73" t="s">
        <v>212</v>
      </c>
      <c r="H39" s="75" t="s">
        <v>12</v>
      </c>
      <c r="I39" s="75" t="s">
        <v>212</v>
      </c>
      <c r="J39" s="48"/>
    </row>
    <row r="40" spans="2:10" ht="15" customHeight="1" x14ac:dyDescent="0.25">
      <c r="B40" s="76" t="s">
        <v>176</v>
      </c>
      <c r="C40" s="76" t="s">
        <v>175</v>
      </c>
      <c r="D40" s="76" t="s">
        <v>136</v>
      </c>
      <c r="E40" s="107">
        <v>8.7176008070882008E-3</v>
      </c>
      <c r="F40" s="78" t="s">
        <v>212</v>
      </c>
      <c r="G40" s="77" t="s">
        <v>212</v>
      </c>
      <c r="H40" s="79" t="s">
        <v>12</v>
      </c>
      <c r="I40" s="79" t="s">
        <v>212</v>
      </c>
      <c r="J40" s="48"/>
    </row>
    <row r="41" spans="2:10" ht="15" customHeight="1" x14ac:dyDescent="0.25">
      <c r="B41" s="72" t="s">
        <v>191</v>
      </c>
      <c r="C41" s="72" t="s">
        <v>190</v>
      </c>
      <c r="D41" s="72" t="s">
        <v>126</v>
      </c>
      <c r="E41" s="106">
        <v>7.4969629161803003E-3</v>
      </c>
      <c r="F41" s="74" t="s">
        <v>12</v>
      </c>
      <c r="G41" s="73" t="s">
        <v>212</v>
      </c>
      <c r="H41" s="75" t="s">
        <v>212</v>
      </c>
      <c r="I41" s="75" t="s">
        <v>212</v>
      </c>
      <c r="J41" s="48"/>
    </row>
    <row r="42" spans="2:10" x14ac:dyDescent="0.25">
      <c r="B42" s="76" t="s">
        <v>196</v>
      </c>
      <c r="C42" s="76" t="s">
        <v>195</v>
      </c>
      <c r="D42" s="76" t="s">
        <v>117</v>
      </c>
      <c r="E42" s="107">
        <v>7.1272170215316644E-3</v>
      </c>
      <c r="F42" s="78" t="s">
        <v>12</v>
      </c>
      <c r="G42" s="77" t="s">
        <v>212</v>
      </c>
      <c r="H42" s="79" t="s">
        <v>212</v>
      </c>
      <c r="I42" s="79" t="s">
        <v>12</v>
      </c>
      <c r="J42" s="48"/>
    </row>
    <row r="43" spans="2:10" x14ac:dyDescent="0.25">
      <c r="B43" s="72" t="s">
        <v>198</v>
      </c>
      <c r="C43" s="72" t="s">
        <v>152</v>
      </c>
      <c r="D43" s="72" t="s">
        <v>126</v>
      </c>
      <c r="E43" s="106">
        <v>7.124154110705134E-3</v>
      </c>
      <c r="F43" s="74" t="s">
        <v>12</v>
      </c>
      <c r="G43" s="73" t="s">
        <v>212</v>
      </c>
      <c r="H43" s="75" t="s">
        <v>212</v>
      </c>
      <c r="I43" s="75" t="s">
        <v>212</v>
      </c>
      <c r="J43" s="48"/>
    </row>
    <row r="44" spans="2:10" x14ac:dyDescent="0.25">
      <c r="B44" s="76" t="s">
        <v>186</v>
      </c>
      <c r="C44" s="76" t="s">
        <v>185</v>
      </c>
      <c r="D44" s="76" t="s">
        <v>187</v>
      </c>
      <c r="E44" s="107">
        <v>7.0201318000440768E-3</v>
      </c>
      <c r="F44" s="78" t="s">
        <v>12</v>
      </c>
      <c r="G44" s="77" t="s">
        <v>212</v>
      </c>
      <c r="H44" s="79" t="s">
        <v>212</v>
      </c>
      <c r="I44" s="79" t="s">
        <v>212</v>
      </c>
      <c r="J44" s="48"/>
    </row>
    <row r="45" spans="2:10" x14ac:dyDescent="0.25">
      <c r="B45" s="72" t="s">
        <v>181</v>
      </c>
      <c r="C45" s="72" t="s">
        <v>180</v>
      </c>
      <c r="D45" s="72" t="s">
        <v>126</v>
      </c>
      <c r="E45" s="106">
        <v>6.8799626283920076E-3</v>
      </c>
      <c r="F45" s="74" t="s">
        <v>12</v>
      </c>
      <c r="G45" s="73" t="s">
        <v>212</v>
      </c>
      <c r="H45" s="75" t="s">
        <v>12</v>
      </c>
      <c r="I45" s="75" t="s">
        <v>212</v>
      </c>
      <c r="J45" s="48"/>
    </row>
    <row r="46" spans="2:10" x14ac:dyDescent="0.25">
      <c r="B46" s="76" t="s">
        <v>226</v>
      </c>
      <c r="C46" s="76" t="s">
        <v>107</v>
      </c>
      <c r="D46" s="76" t="s">
        <v>109</v>
      </c>
      <c r="E46" s="107">
        <v>6.7686519522799395E-3</v>
      </c>
      <c r="F46" s="78" t="s">
        <v>12</v>
      </c>
      <c r="G46" s="77" t="s">
        <v>12</v>
      </c>
      <c r="H46" s="79" t="s">
        <v>12</v>
      </c>
      <c r="I46" s="79" t="s">
        <v>212</v>
      </c>
      <c r="J46" s="48"/>
    </row>
    <row r="47" spans="2:10" x14ac:dyDescent="0.25">
      <c r="B47" s="72" t="s">
        <v>230</v>
      </c>
      <c r="C47" s="72" t="s">
        <v>232</v>
      </c>
      <c r="D47" s="72" t="s">
        <v>233</v>
      </c>
      <c r="E47" s="106">
        <v>6.7061048569007006E-3</v>
      </c>
      <c r="F47" s="74" t="s">
        <v>12</v>
      </c>
      <c r="G47" s="73" t="s">
        <v>12</v>
      </c>
      <c r="H47" s="75" t="s">
        <v>12</v>
      </c>
      <c r="I47" s="75" t="s">
        <v>12</v>
      </c>
      <c r="J47" s="48"/>
    </row>
    <row r="48" spans="2:10" x14ac:dyDescent="0.25">
      <c r="B48" s="76" t="s">
        <v>197</v>
      </c>
      <c r="C48" s="76" t="s">
        <v>175</v>
      </c>
      <c r="D48" s="76" t="s">
        <v>136</v>
      </c>
      <c r="E48" s="107">
        <v>5.1319369546885436E-3</v>
      </c>
      <c r="F48" s="78" t="s">
        <v>212</v>
      </c>
      <c r="G48" s="77" t="s">
        <v>212</v>
      </c>
      <c r="H48" s="79" t="s">
        <v>12</v>
      </c>
      <c r="I48" s="79" t="s">
        <v>212</v>
      </c>
      <c r="J48" s="48"/>
    </row>
    <row r="49" spans="2:10" x14ac:dyDescent="0.25">
      <c r="B49" s="72" t="s">
        <v>179</v>
      </c>
      <c r="C49" s="72" t="s">
        <v>178</v>
      </c>
      <c r="D49" s="72" t="s">
        <v>136</v>
      </c>
      <c r="E49" s="106">
        <v>4.8995316988918415E-3</v>
      </c>
      <c r="F49" s="74" t="s">
        <v>12</v>
      </c>
      <c r="G49" s="73" t="s">
        <v>12</v>
      </c>
      <c r="H49" s="75" t="s">
        <v>12</v>
      </c>
      <c r="I49" s="75" t="s">
        <v>212</v>
      </c>
      <c r="J49" s="48"/>
    </row>
    <row r="50" spans="2:10" x14ac:dyDescent="0.25">
      <c r="B50" s="76" t="s">
        <v>156</v>
      </c>
      <c r="C50" s="76" t="s">
        <v>155</v>
      </c>
      <c r="D50" s="76" t="s">
        <v>29</v>
      </c>
      <c r="E50" s="107">
        <v>4.5336957970311389E-3</v>
      </c>
      <c r="F50" s="78" t="s">
        <v>12</v>
      </c>
      <c r="G50" s="77" t="s">
        <v>12</v>
      </c>
      <c r="H50" s="79" t="s">
        <v>212</v>
      </c>
      <c r="I50" s="79" t="s">
        <v>212</v>
      </c>
      <c r="J50" s="48"/>
    </row>
    <row r="51" spans="2:10" x14ac:dyDescent="0.25">
      <c r="B51" s="72" t="s">
        <v>231</v>
      </c>
      <c r="C51" s="72" t="s">
        <v>193</v>
      </c>
      <c r="D51" s="72" t="s">
        <v>146</v>
      </c>
      <c r="E51" s="106">
        <v>4.1735341370602455E-3</v>
      </c>
      <c r="F51" s="74" t="s">
        <v>12</v>
      </c>
      <c r="G51" s="73" t="s">
        <v>12</v>
      </c>
      <c r="H51" s="75" t="s">
        <v>12</v>
      </c>
      <c r="I51" s="75" t="s">
        <v>12</v>
      </c>
      <c r="J51" s="48"/>
    </row>
    <row r="52" spans="2:10" x14ac:dyDescent="0.25">
      <c r="B52" s="76" t="s">
        <v>158</v>
      </c>
      <c r="C52" s="76" t="s">
        <v>157</v>
      </c>
      <c r="D52" s="76" t="s">
        <v>136</v>
      </c>
      <c r="E52" s="107">
        <v>2.756485313012127E-3</v>
      </c>
      <c r="F52" s="78" t="s">
        <v>12</v>
      </c>
      <c r="G52" s="77" t="s">
        <v>12</v>
      </c>
      <c r="H52" s="79" t="s">
        <v>12</v>
      </c>
      <c r="I52" s="79" t="s">
        <v>12</v>
      </c>
      <c r="J52" s="48"/>
    </row>
    <row r="53" spans="2:10" x14ac:dyDescent="0.25">
      <c r="B53" s="72" t="s">
        <v>199</v>
      </c>
      <c r="C53" s="72" t="s">
        <v>160</v>
      </c>
      <c r="D53" s="72" t="s">
        <v>122</v>
      </c>
      <c r="E53" s="106">
        <v>1.8890677177860352E-3</v>
      </c>
      <c r="F53" s="74" t="s">
        <v>12</v>
      </c>
      <c r="G53" s="73" t="s">
        <v>212</v>
      </c>
      <c r="H53" s="75" t="s">
        <v>212</v>
      </c>
      <c r="I53" s="75" t="s">
        <v>212</v>
      </c>
      <c r="J53" s="48"/>
    </row>
    <row r="54" spans="2:10" x14ac:dyDescent="0.25">
      <c r="B54" s="76" t="s">
        <v>201</v>
      </c>
      <c r="C54" s="76" t="s">
        <v>175</v>
      </c>
      <c r="D54" s="76" t="s">
        <v>136</v>
      </c>
      <c r="E54" s="107">
        <v>1.081004689942296E-3</v>
      </c>
      <c r="F54" s="78" t="s">
        <v>212</v>
      </c>
      <c r="G54" s="77" t="s">
        <v>212</v>
      </c>
      <c r="H54" s="79" t="s">
        <v>12</v>
      </c>
      <c r="I54" s="79" t="s">
        <v>212</v>
      </c>
      <c r="J54" s="48"/>
    </row>
    <row r="55" spans="2:10" x14ac:dyDescent="0.25">
      <c r="B55" s="72" t="s">
        <v>192</v>
      </c>
      <c r="C55" s="72" t="s">
        <v>175</v>
      </c>
      <c r="D55" s="72" t="s">
        <v>136</v>
      </c>
      <c r="E55" s="106">
        <v>8.3918211143973478E-4</v>
      </c>
      <c r="F55" s="74" t="s">
        <v>212</v>
      </c>
      <c r="G55" s="73" t="s">
        <v>212</v>
      </c>
      <c r="H55" s="75" t="s">
        <v>12</v>
      </c>
      <c r="I55" s="75" t="s">
        <v>212</v>
      </c>
      <c r="J55" s="48"/>
    </row>
    <row r="56" spans="2:10" x14ac:dyDescent="0.25">
      <c r="B56" s="76" t="s">
        <v>141</v>
      </c>
      <c r="C56" s="76" t="s">
        <v>140</v>
      </c>
      <c r="D56" s="76" t="s">
        <v>122</v>
      </c>
      <c r="E56" s="107">
        <v>0</v>
      </c>
      <c r="F56" s="78" t="s">
        <v>12</v>
      </c>
      <c r="G56" s="77" t="s">
        <v>212</v>
      </c>
      <c r="H56" s="79" t="s">
        <v>212</v>
      </c>
      <c r="I56" s="79" t="s">
        <v>212</v>
      </c>
      <c r="J56" s="48"/>
    </row>
    <row r="57" spans="2:10" x14ac:dyDescent="0.25">
      <c r="B57" s="60"/>
      <c r="C57" s="70"/>
      <c r="D57" s="70"/>
      <c r="E57" s="111"/>
      <c r="F57" s="70"/>
      <c r="G57" s="70"/>
      <c r="H57" s="71"/>
      <c r="I57" s="71"/>
    </row>
    <row r="84" spans="4:4" x14ac:dyDescent="0.25">
      <c r="D84" s="42"/>
    </row>
    <row r="85" spans="4:4" x14ac:dyDescent="0.25">
      <c r="D85" s="42"/>
    </row>
    <row r="104" spans="4:4" x14ac:dyDescent="0.25">
      <c r="D104" s="42"/>
    </row>
    <row r="118" spans="4:4" x14ac:dyDescent="0.25">
      <c r="D118" s="42"/>
    </row>
    <row r="119" spans="4:4" x14ac:dyDescent="0.25">
      <c r="D119" s="42"/>
    </row>
    <row r="147" spans="4:4" x14ac:dyDescent="0.25">
      <c r="D147" s="42"/>
    </row>
    <row r="148" spans="4:4" x14ac:dyDescent="0.25">
      <c r="D148" s="42"/>
    </row>
    <row r="167" spans="4:4" x14ac:dyDescent="0.25">
      <c r="D167" s="42"/>
    </row>
    <row r="179" spans="4:4" x14ac:dyDescent="0.25">
      <c r="D179" s="42"/>
    </row>
    <row r="180" spans="4:4" x14ac:dyDescent="0.25">
      <c r="D180" s="42"/>
    </row>
    <row r="208" spans="4:4" x14ac:dyDescent="0.25">
      <c r="D208" s="42"/>
    </row>
    <row r="209" spans="4:4" x14ac:dyDescent="0.25">
      <c r="D209" s="42"/>
    </row>
    <row r="228" spans="4:4" x14ac:dyDescent="0.25">
      <c r="D228" s="42"/>
    </row>
    <row r="229" spans="4:4" x14ac:dyDescent="0.25">
      <c r="D229" s="42"/>
    </row>
  </sheetData>
  <sortState xmlns:xlrd2="http://schemas.microsoft.com/office/spreadsheetml/2017/richdata2" ref="B9:I56">
    <sortCondition descending="1" ref="E9:E56"/>
  </sortState>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66FA8-17C0-4BF0-9397-37098BCB811D}">
  <sheetPr codeName="Sheet7"/>
  <dimension ref="A1:AE131"/>
  <sheetViews>
    <sheetView showGridLines="0" showRowColHeaders="0" zoomScaleNormal="100" workbookViewId="0"/>
  </sheetViews>
  <sheetFormatPr defaultColWidth="9.140625" defaultRowHeight="15" x14ac:dyDescent="0.25"/>
  <cols>
    <col min="1" max="1" width="9.140625" style="1"/>
    <col min="2" max="2" width="36.7109375" style="5" bestFit="1" customWidth="1"/>
    <col min="3" max="3" width="11.28515625" style="5" bestFit="1" customWidth="1"/>
    <col min="4" max="4" width="9.140625" style="5" bestFit="1" customWidth="1"/>
    <col min="5" max="5" width="9.42578125" style="5" bestFit="1" customWidth="1"/>
    <col min="6" max="6" width="6.85546875" style="5" bestFit="1" customWidth="1"/>
    <col min="7" max="7" width="9.85546875" style="5" bestFit="1" customWidth="1"/>
    <col min="8" max="8" width="10.7109375" style="5" bestFit="1" customWidth="1"/>
    <col min="9" max="9" width="9.28515625" style="5" bestFit="1" customWidth="1"/>
    <col min="10" max="10" width="10.28515625" style="5" bestFit="1" customWidth="1"/>
    <col min="11" max="11" width="7" style="5" bestFit="1" customWidth="1"/>
    <col min="12" max="12" width="11.140625" style="5" bestFit="1" customWidth="1"/>
    <col min="13" max="13" width="8.7109375" style="5" bestFit="1" customWidth="1"/>
    <col min="14" max="14" width="12.85546875" style="5" bestFit="1" customWidth="1"/>
    <col min="15" max="15" width="22.85546875" style="5" bestFit="1" customWidth="1"/>
    <col min="16" max="16" width="9.5703125" style="5" bestFit="1" customWidth="1"/>
    <col min="17" max="17" width="35.5703125" style="5" bestFit="1" customWidth="1"/>
    <col min="18" max="18" width="11.28515625" style="5" bestFit="1" customWidth="1"/>
    <col min="19" max="19" width="9.140625" style="5"/>
    <col min="20" max="20" width="9.42578125" style="5" bestFit="1" customWidth="1"/>
    <col min="21" max="21" width="7" style="5" bestFit="1" customWidth="1"/>
    <col min="22" max="22" width="9.85546875" style="5" bestFit="1" customWidth="1"/>
    <col min="23" max="23" width="10.7109375" style="5" bestFit="1" customWidth="1"/>
    <col min="24" max="24" width="9.85546875" style="5" bestFit="1" customWidth="1"/>
    <col min="25" max="25" width="10.28515625" style="40" bestFit="1" customWidth="1"/>
    <col min="26" max="26" width="9.85546875" style="6" customWidth="1"/>
    <col min="27" max="27" width="12.7109375" style="5" bestFit="1" customWidth="1"/>
    <col min="28" max="28" width="9.85546875" style="6" bestFit="1" customWidth="1"/>
    <col min="29" max="29" width="14.5703125" style="5" bestFit="1" customWidth="1"/>
    <col min="30" max="30" width="16.42578125" style="5" bestFit="1" customWidth="1"/>
    <col min="31" max="31" width="22.85546875" style="5" bestFit="1" customWidth="1"/>
    <col min="32" max="16384" width="9.140625" style="5"/>
  </cols>
  <sheetData>
    <row r="1" spans="1:31" s="1" customFormat="1" x14ac:dyDescent="0.25">
      <c r="Y1" s="3"/>
      <c r="Z1" s="48"/>
      <c r="AB1" s="48"/>
    </row>
    <row r="2" spans="1:31" s="1" customFormat="1" x14ac:dyDescent="0.25">
      <c r="B2" s="2" t="s">
        <v>13</v>
      </c>
      <c r="Y2" s="3"/>
      <c r="Z2" s="48"/>
      <c r="AB2" s="48"/>
    </row>
    <row r="3" spans="1:31" s="1" customFormat="1" x14ac:dyDescent="0.25">
      <c r="B3" s="1">
        <f>Data</f>
        <v>0</v>
      </c>
      <c r="Y3" s="3"/>
      <c r="Z3" s="48"/>
      <c r="AB3" s="48"/>
    </row>
    <row r="4" spans="1:31" s="1" customFormat="1" x14ac:dyDescent="0.25">
      <c r="A4" s="9" t="s">
        <v>15</v>
      </c>
      <c r="Y4" s="3"/>
      <c r="Z4" s="48"/>
      <c r="AB4" s="48"/>
    </row>
    <row r="5" spans="1:31" x14ac:dyDescent="0.25">
      <c r="B5" s="10" t="s">
        <v>30</v>
      </c>
      <c r="C5" s="11"/>
      <c r="D5" s="11"/>
      <c r="E5" s="11"/>
      <c r="F5" s="11"/>
      <c r="G5" s="11"/>
      <c r="H5" s="11"/>
      <c r="I5" s="11"/>
      <c r="J5" s="11"/>
      <c r="K5" s="11"/>
      <c r="L5" s="11"/>
      <c r="M5" s="11"/>
      <c r="N5" s="11"/>
      <c r="O5" s="11"/>
      <c r="Q5" s="10" t="s">
        <v>68</v>
      </c>
      <c r="R5" s="11"/>
      <c r="S5" s="11"/>
      <c r="T5" s="11"/>
      <c r="U5" s="11"/>
      <c r="V5" s="11"/>
      <c r="W5" s="11"/>
      <c r="X5" s="11"/>
      <c r="Y5" s="54"/>
      <c r="Z5" s="49"/>
      <c r="AA5" s="11"/>
      <c r="AB5" s="49"/>
      <c r="AC5" s="11"/>
      <c r="AD5" s="11"/>
      <c r="AE5" s="11"/>
    </row>
    <row r="6" spans="1:31" ht="12" customHeight="1" x14ac:dyDescent="0.25">
      <c r="B6" s="36" t="s">
        <v>31</v>
      </c>
      <c r="C6" s="36" t="s">
        <v>1</v>
      </c>
      <c r="D6" s="36" t="s">
        <v>2</v>
      </c>
      <c r="E6" s="36" t="s">
        <v>32</v>
      </c>
      <c r="F6" s="36" t="s">
        <v>33</v>
      </c>
      <c r="G6" s="36" t="s">
        <v>34</v>
      </c>
      <c r="H6" s="36" t="s">
        <v>35</v>
      </c>
      <c r="I6" s="36" t="s">
        <v>69</v>
      </c>
      <c r="J6" s="36" t="s">
        <v>3</v>
      </c>
      <c r="K6" s="36" t="s">
        <v>66</v>
      </c>
      <c r="L6" s="36" t="s">
        <v>37</v>
      </c>
      <c r="M6" s="36" t="s">
        <v>67</v>
      </c>
      <c r="N6" s="36" t="s">
        <v>38</v>
      </c>
      <c r="O6" s="36" t="s">
        <v>61</v>
      </c>
      <c r="Q6" s="7" t="s">
        <v>31</v>
      </c>
      <c r="R6" s="7" t="s">
        <v>1</v>
      </c>
      <c r="S6" s="7" t="s">
        <v>2</v>
      </c>
      <c r="T6" s="7" t="s">
        <v>32</v>
      </c>
      <c r="U6" s="7" t="s">
        <v>33</v>
      </c>
      <c r="V6" s="7" t="s">
        <v>34</v>
      </c>
      <c r="W6" s="7" t="s">
        <v>35</v>
      </c>
      <c r="X6" s="7" t="s">
        <v>36</v>
      </c>
      <c r="Y6" s="55" t="s">
        <v>3</v>
      </c>
      <c r="Z6" s="50" t="s">
        <v>66</v>
      </c>
      <c r="AA6" s="7" t="s">
        <v>37</v>
      </c>
      <c r="AB6" s="50" t="s">
        <v>67</v>
      </c>
      <c r="AC6" s="7" t="s">
        <v>39</v>
      </c>
      <c r="AD6" s="7" t="s">
        <v>70</v>
      </c>
      <c r="AE6" s="7" t="s">
        <v>61</v>
      </c>
    </row>
    <row r="7" spans="1:31" ht="12" customHeight="1" x14ac:dyDescent="0.25">
      <c r="B7" s="12" t="s">
        <v>48</v>
      </c>
      <c r="C7" s="12" t="s">
        <v>9</v>
      </c>
      <c r="D7" s="12" t="s">
        <v>14</v>
      </c>
      <c r="E7" s="13">
        <v>7.0000000000000001E-3</v>
      </c>
      <c r="F7" s="14">
        <v>0.5</v>
      </c>
      <c r="G7" s="15">
        <v>45615</v>
      </c>
      <c r="H7" s="15">
        <v>45796</v>
      </c>
      <c r="I7" s="29" t="s">
        <v>12</v>
      </c>
      <c r="J7" s="16">
        <v>55920</v>
      </c>
      <c r="K7" s="46">
        <v>446.21499999999997</v>
      </c>
      <c r="L7" s="16">
        <v>24952342.799999997</v>
      </c>
      <c r="M7" s="46">
        <v>451.83703504487261</v>
      </c>
      <c r="N7" s="31">
        <v>-25266726.999709275</v>
      </c>
      <c r="O7" s="31">
        <v>-236157.46500927582</v>
      </c>
      <c r="Q7" s="18" t="s">
        <v>60</v>
      </c>
      <c r="R7" s="18" t="s">
        <v>7</v>
      </c>
      <c r="S7" s="32" t="s">
        <v>14</v>
      </c>
      <c r="T7" s="44">
        <v>6.0000000000000001E-3</v>
      </c>
      <c r="U7" s="44">
        <v>0.5</v>
      </c>
      <c r="V7" s="33">
        <v>44453</v>
      </c>
      <c r="W7" s="33">
        <v>44634</v>
      </c>
      <c r="X7" s="33">
        <v>44488</v>
      </c>
      <c r="Y7" s="34">
        <v>50655</v>
      </c>
      <c r="Z7" s="51">
        <v>494.584</v>
      </c>
      <c r="AA7" s="34">
        <v>25053152.52</v>
      </c>
      <c r="AB7" s="51">
        <v>497.29670417530355</v>
      </c>
      <c r="AC7" s="35">
        <v>-25190564.550000001</v>
      </c>
      <c r="AD7" s="35">
        <v>-137412.03000000119</v>
      </c>
      <c r="AE7" s="35"/>
    </row>
    <row r="8" spans="1:31" ht="12" customHeight="1" x14ac:dyDescent="0.25">
      <c r="B8" s="18" t="s">
        <v>46</v>
      </c>
      <c r="C8" s="18" t="s">
        <v>10</v>
      </c>
      <c r="D8" s="18" t="s">
        <v>14</v>
      </c>
      <c r="E8" s="19">
        <v>7.4999999999999997E-3</v>
      </c>
      <c r="F8" s="20">
        <v>0.8</v>
      </c>
      <c r="G8" s="21">
        <v>45525</v>
      </c>
      <c r="H8" s="21">
        <v>45705</v>
      </c>
      <c r="I8" s="33" t="s">
        <v>12</v>
      </c>
      <c r="J8" s="22">
        <v>70235383</v>
      </c>
      <c r="K8" s="47">
        <v>0.2106006</v>
      </c>
      <c r="L8" s="22">
        <v>14791613.8010298</v>
      </c>
      <c r="M8" s="47">
        <v>0.21912547177410691</v>
      </c>
      <c r="N8" s="35">
        <v>-15390361.435110088</v>
      </c>
      <c r="O8" s="35">
        <v>-144474.62164342217</v>
      </c>
      <c r="Q8" s="12" t="s">
        <v>71</v>
      </c>
      <c r="R8" s="12" t="s">
        <v>5</v>
      </c>
      <c r="S8" s="28" t="s">
        <v>14</v>
      </c>
      <c r="T8" s="45">
        <v>3.5000000000000001E-3</v>
      </c>
      <c r="U8" s="45">
        <v>0.5</v>
      </c>
      <c r="V8" s="29">
        <v>44384</v>
      </c>
      <c r="W8" s="29">
        <v>44568</v>
      </c>
      <c r="X8" s="29">
        <v>44490</v>
      </c>
      <c r="Y8" s="30">
        <v>51</v>
      </c>
      <c r="Z8" s="52">
        <v>195281.67097087379</v>
      </c>
      <c r="AA8" s="30">
        <v>9959365.2195145637</v>
      </c>
      <c r="AB8" s="52">
        <v>198369.8025490196</v>
      </c>
      <c r="AC8" s="31">
        <v>-10116859.93</v>
      </c>
      <c r="AD8" s="31">
        <v>-157494.71048543602</v>
      </c>
      <c r="AE8" s="31"/>
    </row>
    <row r="9" spans="1:31" ht="12" customHeight="1" x14ac:dyDescent="0.25">
      <c r="B9" s="12" t="s">
        <v>46</v>
      </c>
      <c r="C9" s="12" t="s">
        <v>10</v>
      </c>
      <c r="D9" s="12" t="s">
        <v>14</v>
      </c>
      <c r="E9" s="13">
        <v>7.4999999999999997E-3</v>
      </c>
      <c r="F9" s="14">
        <v>0.8</v>
      </c>
      <c r="G9" s="15">
        <v>45525</v>
      </c>
      <c r="H9" s="15">
        <v>45705</v>
      </c>
      <c r="I9" s="29" t="s">
        <v>12</v>
      </c>
      <c r="J9" s="16">
        <v>70235383</v>
      </c>
      <c r="K9" s="46">
        <v>0.2106006</v>
      </c>
      <c r="L9" s="16">
        <v>14791613.8010298</v>
      </c>
      <c r="M9" s="46">
        <v>0.21912547177410691</v>
      </c>
      <c r="N9" s="31">
        <v>-15390361.435110088</v>
      </c>
      <c r="O9" s="31">
        <v>-144474.62164342217</v>
      </c>
      <c r="Q9" s="18" t="s">
        <v>71</v>
      </c>
      <c r="R9" s="18" t="s">
        <v>5</v>
      </c>
      <c r="S9" s="32" t="s">
        <v>14</v>
      </c>
      <c r="T9" s="44">
        <v>3.5000000000000001E-3</v>
      </c>
      <c r="U9" s="44">
        <v>0.5</v>
      </c>
      <c r="V9" s="33">
        <v>44384</v>
      </c>
      <c r="W9" s="33">
        <v>44568</v>
      </c>
      <c r="X9" s="33">
        <v>44524</v>
      </c>
      <c r="Y9" s="34">
        <v>144</v>
      </c>
      <c r="Z9" s="51">
        <v>196112.00069781553</v>
      </c>
      <c r="AA9" s="34">
        <v>28240128.100485437</v>
      </c>
      <c r="AB9" s="51">
        <v>200212.5904166667</v>
      </c>
      <c r="AC9" s="35">
        <v>-28830613.020000003</v>
      </c>
      <c r="AD9" s="35">
        <v>-590484.91951456666</v>
      </c>
      <c r="AE9" s="35"/>
    </row>
    <row r="10" spans="1:31" ht="12" customHeight="1" x14ac:dyDescent="0.25">
      <c r="B10" s="18" t="s">
        <v>46</v>
      </c>
      <c r="C10" s="18" t="s">
        <v>10</v>
      </c>
      <c r="D10" s="18" t="s">
        <v>14</v>
      </c>
      <c r="E10" s="19">
        <v>7.4999999999999997E-3</v>
      </c>
      <c r="F10" s="20">
        <v>0.8</v>
      </c>
      <c r="G10" s="21">
        <v>45525</v>
      </c>
      <c r="H10" s="21">
        <v>45705</v>
      </c>
      <c r="I10" s="33" t="s">
        <v>12</v>
      </c>
      <c r="J10" s="22">
        <v>70235383</v>
      </c>
      <c r="K10" s="47">
        <v>0.2106006</v>
      </c>
      <c r="L10" s="22">
        <v>14791613.8010298</v>
      </c>
      <c r="M10" s="47">
        <v>0.21912547177410691</v>
      </c>
      <c r="N10" s="35">
        <v>-15390361.435110088</v>
      </c>
      <c r="O10" s="35">
        <v>-144474.62164342217</v>
      </c>
      <c r="Q10" s="12" t="s">
        <v>48</v>
      </c>
      <c r="R10" s="12" t="s">
        <v>9</v>
      </c>
      <c r="S10" s="28" t="s">
        <v>14</v>
      </c>
      <c r="T10" s="45">
        <v>3.5000000000000001E-3</v>
      </c>
      <c r="U10" s="45">
        <v>0.5</v>
      </c>
      <c r="V10" s="29">
        <v>44391</v>
      </c>
      <c r="W10" s="29">
        <v>44575</v>
      </c>
      <c r="X10" s="29">
        <v>44575</v>
      </c>
      <c r="Y10" s="30">
        <v>55920</v>
      </c>
      <c r="Z10" s="52">
        <v>509.65255901287554</v>
      </c>
      <c r="AA10" s="30">
        <v>28499771.100000001</v>
      </c>
      <c r="AB10" s="52">
        <v>527.14632367668105</v>
      </c>
      <c r="AC10" s="31">
        <v>-29478022.420000002</v>
      </c>
      <c r="AD10" s="31">
        <v>-978251.3200000003</v>
      </c>
      <c r="AE10" s="31"/>
    </row>
    <row r="11" spans="1:31" ht="12" customHeight="1" x14ac:dyDescent="0.25">
      <c r="B11" s="12" t="s">
        <v>49</v>
      </c>
      <c r="C11" s="12" t="s">
        <v>16</v>
      </c>
      <c r="D11" s="12" t="s">
        <v>14</v>
      </c>
      <c r="E11" s="13">
        <v>7.4999999999999997E-3</v>
      </c>
      <c r="F11" s="14">
        <v>0.8</v>
      </c>
      <c r="G11" s="15">
        <v>45553</v>
      </c>
      <c r="H11" s="15">
        <v>45733</v>
      </c>
      <c r="I11" s="29" t="s">
        <v>12</v>
      </c>
      <c r="J11" s="16">
        <v>112155</v>
      </c>
      <c r="K11" s="46">
        <v>235.99255460000001</v>
      </c>
      <c r="L11" s="16">
        <v>26467744.961162999</v>
      </c>
      <c r="M11" s="46">
        <v>243.48026935325316</v>
      </c>
      <c r="N11" s="31">
        <v>-27307529.60931411</v>
      </c>
      <c r="O11" s="31">
        <v>-256347.40721410885</v>
      </c>
      <c r="Q11" s="18" t="s">
        <v>49</v>
      </c>
      <c r="R11" s="18" t="s">
        <v>16</v>
      </c>
      <c r="S11" s="32" t="s">
        <v>14</v>
      </c>
      <c r="T11" s="44">
        <v>8.9999999999999993E-3</v>
      </c>
      <c r="U11" s="44">
        <v>0.5</v>
      </c>
      <c r="V11" s="33">
        <v>44462</v>
      </c>
      <c r="W11" s="33">
        <v>44615</v>
      </c>
      <c r="X11" s="33">
        <v>44615</v>
      </c>
      <c r="Y11" s="34">
        <v>47935</v>
      </c>
      <c r="Z11" s="51">
        <v>528.16555898612705</v>
      </c>
      <c r="AA11" s="34">
        <v>25317616.07</v>
      </c>
      <c r="AB11" s="51">
        <v>548.29182517993115</v>
      </c>
      <c r="AC11" s="35">
        <v>-26282368.640000001</v>
      </c>
      <c r="AD11" s="35">
        <v>-964752.5700000003</v>
      </c>
      <c r="AE11" s="35"/>
    </row>
    <row r="12" spans="1:31" ht="12" customHeight="1" x14ac:dyDescent="0.25">
      <c r="B12" s="18" t="s">
        <v>81</v>
      </c>
      <c r="C12" s="18" t="s">
        <v>27</v>
      </c>
      <c r="D12" s="18" t="s">
        <v>14</v>
      </c>
      <c r="E12" s="19">
        <v>6.0000000000000001E-3</v>
      </c>
      <c r="F12" s="20">
        <v>0.5</v>
      </c>
      <c r="G12" s="21">
        <v>45554</v>
      </c>
      <c r="H12" s="21">
        <v>45734</v>
      </c>
      <c r="I12" s="33" t="s">
        <v>12</v>
      </c>
      <c r="J12" s="22">
        <v>123812</v>
      </c>
      <c r="K12" s="47">
        <v>549.49447488999999</v>
      </c>
      <c r="L12" s="22">
        <v>68034009.925080672</v>
      </c>
      <c r="M12" s="47">
        <v>566.45533289776881</v>
      </c>
      <c r="N12" s="35">
        <v>-70133967.676738545</v>
      </c>
      <c r="O12" s="35">
        <v>-649750.63233853877</v>
      </c>
      <c r="Q12" s="12" t="s">
        <v>49</v>
      </c>
      <c r="R12" s="12" t="s">
        <v>16</v>
      </c>
      <c r="S12" s="28" t="s">
        <v>14</v>
      </c>
      <c r="T12" s="45">
        <v>8.9999999999999993E-3</v>
      </c>
      <c r="U12" s="45">
        <v>0.5</v>
      </c>
      <c r="V12" s="29">
        <v>44463</v>
      </c>
      <c r="W12" s="29">
        <v>44616</v>
      </c>
      <c r="X12" s="29">
        <v>44616</v>
      </c>
      <c r="Y12" s="30">
        <v>47276</v>
      </c>
      <c r="Z12" s="52">
        <v>528.97316524240625</v>
      </c>
      <c r="AA12" s="30">
        <v>25007735.359999999</v>
      </c>
      <c r="AB12" s="52">
        <v>549.09172857263729</v>
      </c>
      <c r="AC12" s="31">
        <v>-25958860.559999999</v>
      </c>
      <c r="AD12" s="31">
        <v>-951125.19999999925</v>
      </c>
      <c r="AE12" s="31"/>
    </row>
    <row r="13" spans="1:31" ht="12" customHeight="1" x14ac:dyDescent="0.25">
      <c r="B13" s="12"/>
      <c r="C13" s="12"/>
      <c r="D13" s="12"/>
      <c r="E13" s="13"/>
      <c r="F13" s="14"/>
      <c r="G13" s="15"/>
      <c r="H13" s="15"/>
      <c r="I13" s="29"/>
      <c r="J13" s="16"/>
      <c r="K13" s="46"/>
      <c r="L13" s="16"/>
      <c r="M13" s="46"/>
      <c r="N13" s="31"/>
      <c r="O13" s="31"/>
      <c r="Q13" s="18" t="s">
        <v>45</v>
      </c>
      <c r="R13" s="18" t="s">
        <v>6</v>
      </c>
      <c r="S13" s="32" t="s">
        <v>14</v>
      </c>
      <c r="T13" s="44">
        <v>6.0000000000000001E-3</v>
      </c>
      <c r="U13" s="44">
        <v>0.5</v>
      </c>
      <c r="V13" s="33">
        <v>44454</v>
      </c>
      <c r="W13" s="33">
        <v>44634</v>
      </c>
      <c r="X13" s="33">
        <v>44634</v>
      </c>
      <c r="Y13" s="34">
        <v>41926</v>
      </c>
      <c r="Z13" s="51">
        <v>477.13150002385152</v>
      </c>
      <c r="AA13" s="34">
        <v>20004215.27</v>
      </c>
      <c r="AB13" s="51">
        <v>497.67264012784426</v>
      </c>
      <c r="AC13" s="35">
        <v>-20865423.109999999</v>
      </c>
      <c r="AD13" s="35">
        <v>-861207.83999999985</v>
      </c>
      <c r="AE13" s="35"/>
    </row>
    <row r="14" spans="1:31" ht="12" customHeight="1" x14ac:dyDescent="0.25">
      <c r="B14" s="18"/>
      <c r="C14" s="18"/>
      <c r="D14" s="18"/>
      <c r="E14" s="19"/>
      <c r="F14" s="20"/>
      <c r="G14" s="21"/>
      <c r="H14" s="21"/>
      <c r="I14" s="33"/>
      <c r="J14" s="22"/>
      <c r="K14" s="47"/>
      <c r="L14" s="22"/>
      <c r="M14" s="47"/>
      <c r="N14" s="35"/>
      <c r="O14" s="35"/>
      <c r="Q14" s="12" t="s">
        <v>72</v>
      </c>
      <c r="R14" s="12" t="s">
        <v>8</v>
      </c>
      <c r="S14" s="28" t="s">
        <v>14</v>
      </c>
      <c r="T14" s="45">
        <v>6.0000000000000001E-3</v>
      </c>
      <c r="U14" s="45">
        <v>0.5</v>
      </c>
      <c r="V14" s="29">
        <v>44455</v>
      </c>
      <c r="W14" s="29">
        <v>44634</v>
      </c>
      <c r="X14" s="29">
        <v>44634</v>
      </c>
      <c r="Y14" s="30">
        <v>25070</v>
      </c>
      <c r="Z14" s="52">
        <v>437.35019984044675</v>
      </c>
      <c r="AA14" s="30">
        <v>10964369.51</v>
      </c>
      <c r="AB14" s="52">
        <v>456.1787028320702</v>
      </c>
      <c r="AC14" s="31">
        <v>-11436400.08</v>
      </c>
      <c r="AD14" s="31">
        <v>-472030.5700000003</v>
      </c>
      <c r="AE14" s="31"/>
    </row>
    <row r="15" spans="1:31" ht="12" customHeight="1" x14ac:dyDescent="0.25">
      <c r="B15" s="12"/>
      <c r="C15" s="12"/>
      <c r="D15" s="12"/>
      <c r="E15" s="13"/>
      <c r="F15" s="14"/>
      <c r="G15" s="15"/>
      <c r="H15" s="15"/>
      <c r="I15" s="29"/>
      <c r="J15" s="16"/>
      <c r="K15" s="46"/>
      <c r="L15" s="16"/>
      <c r="M15" s="46"/>
      <c r="N15" s="31"/>
      <c r="O15" s="31"/>
      <c r="Q15" s="18" t="s">
        <v>46</v>
      </c>
      <c r="R15" s="18" t="s">
        <v>10</v>
      </c>
      <c r="S15" s="32" t="s">
        <v>14</v>
      </c>
      <c r="T15" s="44">
        <v>6.0000000000000001E-3</v>
      </c>
      <c r="U15" s="44">
        <v>0.5</v>
      </c>
      <c r="V15" s="33">
        <v>44452</v>
      </c>
      <c r="W15" s="33">
        <v>44634</v>
      </c>
      <c r="X15" s="33">
        <v>44634</v>
      </c>
      <c r="Y15" s="34">
        <v>92408674</v>
      </c>
      <c r="Z15" s="51">
        <v>0.54154000002207581</v>
      </c>
      <c r="AA15" s="34">
        <v>50042993.32</v>
      </c>
      <c r="AB15" s="51">
        <v>0.5648540099168613</v>
      </c>
      <c r="AC15" s="35">
        <v>-52197410.060000002</v>
      </c>
      <c r="AD15" s="35">
        <v>-2154416.7400000021</v>
      </c>
      <c r="AE15" s="35"/>
    </row>
    <row r="16" spans="1:31" ht="12" customHeight="1" x14ac:dyDescent="0.25">
      <c r="B16" s="18"/>
      <c r="C16" s="18"/>
      <c r="D16" s="18"/>
      <c r="E16" s="19"/>
      <c r="F16" s="20"/>
      <c r="G16" s="21"/>
      <c r="H16" s="21"/>
      <c r="I16" s="33"/>
      <c r="J16" s="22"/>
      <c r="K16" s="47"/>
      <c r="L16" s="22"/>
      <c r="M16" s="47"/>
      <c r="N16" s="23"/>
      <c r="O16" s="23"/>
      <c r="Q16" s="12" t="s">
        <v>46</v>
      </c>
      <c r="R16" s="12" t="s">
        <v>10</v>
      </c>
      <c r="S16" s="28" t="s">
        <v>14</v>
      </c>
      <c r="T16" s="45">
        <v>6.0000000000000001E-3</v>
      </c>
      <c r="U16" s="45">
        <v>0.5</v>
      </c>
      <c r="V16" s="29">
        <v>44461</v>
      </c>
      <c r="W16" s="29">
        <v>44641</v>
      </c>
      <c r="X16" s="29">
        <v>44641</v>
      </c>
      <c r="Y16" s="30">
        <v>46293296</v>
      </c>
      <c r="Z16" s="52">
        <v>0.53869339979594455</v>
      </c>
      <c r="AA16" s="30">
        <v>24937893.010000002</v>
      </c>
      <c r="AB16" s="52">
        <v>0.56236826991104716</v>
      </c>
      <c r="AC16" s="31">
        <v>-26033880.780000001</v>
      </c>
      <c r="AD16" s="31">
        <v>-1095987.7699999996</v>
      </c>
      <c r="AE16" s="31"/>
    </row>
    <row r="17" spans="2:31" ht="12" customHeight="1" x14ac:dyDescent="0.25">
      <c r="B17" s="12"/>
      <c r="C17" s="12"/>
      <c r="D17" s="12"/>
      <c r="E17" s="13"/>
      <c r="F17" s="14"/>
      <c r="G17" s="15"/>
      <c r="H17" s="15"/>
      <c r="I17" s="29"/>
      <c r="J17" s="16"/>
      <c r="K17" s="46"/>
      <c r="L17" s="16"/>
      <c r="M17" s="46"/>
      <c r="N17" s="17"/>
      <c r="O17" s="17"/>
      <c r="Q17" s="18" t="s">
        <v>50</v>
      </c>
      <c r="R17" s="18" t="s">
        <v>19</v>
      </c>
      <c r="S17" s="32" t="s">
        <v>14</v>
      </c>
      <c r="T17" s="44">
        <v>8.9999999999999993E-3</v>
      </c>
      <c r="U17" s="44">
        <v>0.5</v>
      </c>
      <c r="V17" s="33">
        <v>44484</v>
      </c>
      <c r="W17" s="33">
        <v>44664</v>
      </c>
      <c r="X17" s="33">
        <v>44664</v>
      </c>
      <c r="Y17" s="34">
        <v>29080</v>
      </c>
      <c r="Z17" s="51">
        <v>515.82547489683634</v>
      </c>
      <c r="AA17" s="34">
        <v>15000204.810000001</v>
      </c>
      <c r="AB17" s="51">
        <v>541.28712001375516</v>
      </c>
      <c r="AC17" s="35">
        <v>-15740629.449999999</v>
      </c>
      <c r="AD17" s="35">
        <v>-740424.63999999873</v>
      </c>
      <c r="AE17" s="35"/>
    </row>
    <row r="18" spans="2:31" ht="12" customHeight="1" x14ac:dyDescent="0.25">
      <c r="B18" s="18"/>
      <c r="C18" s="18"/>
      <c r="D18" s="18"/>
      <c r="E18" s="19"/>
      <c r="F18" s="20"/>
      <c r="G18" s="21"/>
      <c r="H18" s="21"/>
      <c r="I18" s="21"/>
      <c r="J18" s="21"/>
      <c r="K18" s="21"/>
      <c r="L18" s="22"/>
      <c r="M18" s="22"/>
      <c r="N18" s="23"/>
      <c r="O18" s="23"/>
      <c r="Q18" s="12" t="s">
        <v>51</v>
      </c>
      <c r="R18" s="12" t="s">
        <v>18</v>
      </c>
      <c r="S18" s="28" t="s">
        <v>14</v>
      </c>
      <c r="T18" s="45">
        <v>8.0000000000000002E-3</v>
      </c>
      <c r="U18" s="45">
        <v>0.5</v>
      </c>
      <c r="V18" s="29">
        <v>44487</v>
      </c>
      <c r="W18" s="29">
        <v>44664</v>
      </c>
      <c r="X18" s="29">
        <v>44664</v>
      </c>
      <c r="Y18" s="30">
        <v>98587</v>
      </c>
      <c r="Z18" s="52">
        <v>507.16808899753516</v>
      </c>
      <c r="AA18" s="30">
        <v>50000180.390000001</v>
      </c>
      <c r="AB18" s="52">
        <v>531.94279042875837</v>
      </c>
      <c r="AC18" s="31">
        <v>-52442643.880000003</v>
      </c>
      <c r="AD18" s="31">
        <v>-2442463.4900000021</v>
      </c>
      <c r="AE18" s="31"/>
    </row>
    <row r="19" spans="2:31" ht="12" customHeight="1" x14ac:dyDescent="0.25">
      <c r="B19" s="12"/>
      <c r="C19" s="12"/>
      <c r="D19" s="12"/>
      <c r="E19" s="13"/>
      <c r="F19" s="14"/>
      <c r="G19" s="15"/>
      <c r="H19" s="15"/>
      <c r="I19" s="15"/>
      <c r="J19" s="15"/>
      <c r="K19" s="15"/>
      <c r="L19" s="16"/>
      <c r="M19" s="16"/>
      <c r="N19" s="17"/>
      <c r="O19" s="17"/>
      <c r="P19" s="8"/>
      <c r="Q19" s="18" t="s">
        <v>46</v>
      </c>
      <c r="R19" s="18" t="s">
        <v>10</v>
      </c>
      <c r="S19" s="32" t="s">
        <v>14</v>
      </c>
      <c r="T19" s="44">
        <v>8.0000000000000002E-3</v>
      </c>
      <c r="U19" s="44">
        <v>0.5</v>
      </c>
      <c r="V19" s="33">
        <v>44498</v>
      </c>
      <c r="W19" s="33">
        <v>44680</v>
      </c>
      <c r="X19" s="33">
        <v>44680</v>
      </c>
      <c r="Y19" s="34">
        <v>37673256</v>
      </c>
      <c r="Z19" s="51">
        <v>0.54759165998288017</v>
      </c>
      <c r="AA19" s="34">
        <v>20629560.789999999</v>
      </c>
      <c r="AB19" s="51">
        <v>0.57546140981283911</v>
      </c>
      <c r="AC19" s="35">
        <v>-21679505.010000002</v>
      </c>
      <c r="AD19" s="35">
        <v>-1049944.2200000025</v>
      </c>
      <c r="AE19" s="35"/>
    </row>
    <row r="20" spans="2:31" ht="12" customHeight="1" x14ac:dyDescent="0.25">
      <c r="B20" s="18"/>
      <c r="C20" s="18"/>
      <c r="D20" s="18"/>
      <c r="E20" s="19"/>
      <c r="F20" s="20"/>
      <c r="G20" s="21"/>
      <c r="H20" s="21"/>
      <c r="I20" s="21"/>
      <c r="J20" s="21"/>
      <c r="K20" s="21"/>
      <c r="L20" s="22"/>
      <c r="M20" s="22"/>
      <c r="N20" s="23"/>
      <c r="O20" s="23"/>
      <c r="P20" s="8"/>
      <c r="Q20" s="12" t="s">
        <v>55</v>
      </c>
      <c r="R20" s="12" t="s">
        <v>24</v>
      </c>
      <c r="S20" s="28" t="s">
        <v>14</v>
      </c>
      <c r="T20" s="45">
        <v>7.3000000000000001E-3</v>
      </c>
      <c r="U20" s="45">
        <v>0.5</v>
      </c>
      <c r="V20" s="29">
        <v>44607</v>
      </c>
      <c r="W20" s="29">
        <v>44698</v>
      </c>
      <c r="X20" s="29">
        <v>44698</v>
      </c>
      <c r="Y20" s="30">
        <v>95895</v>
      </c>
      <c r="Z20" s="52">
        <v>521.40604800000006</v>
      </c>
      <c r="AA20" s="30">
        <v>50000232.972960003</v>
      </c>
      <c r="AB20" s="52">
        <v>536.21429010897339</v>
      </c>
      <c r="AC20" s="31">
        <v>-51420269.350000001</v>
      </c>
      <c r="AD20" s="31">
        <v>-1420036.3770399988</v>
      </c>
      <c r="AE20" s="31"/>
    </row>
    <row r="21" spans="2:31" ht="12" customHeight="1" x14ac:dyDescent="0.25">
      <c r="B21" s="12"/>
      <c r="C21" s="12"/>
      <c r="D21" s="12"/>
      <c r="E21" s="13"/>
      <c r="F21" s="14"/>
      <c r="G21" s="15"/>
      <c r="H21" s="15"/>
      <c r="I21" s="15"/>
      <c r="J21" s="15"/>
      <c r="K21" s="15"/>
      <c r="L21" s="16"/>
      <c r="M21" s="16"/>
      <c r="N21" s="17"/>
      <c r="O21" s="17"/>
      <c r="P21" s="8"/>
      <c r="Q21" s="18" t="s">
        <v>52</v>
      </c>
      <c r="R21" s="18" t="s">
        <v>20</v>
      </c>
      <c r="S21" s="32" t="s">
        <v>14</v>
      </c>
      <c r="T21" s="44">
        <v>6.4999999999999997E-3</v>
      </c>
      <c r="U21" s="44">
        <v>0.5</v>
      </c>
      <c r="V21" s="33">
        <v>44529</v>
      </c>
      <c r="W21" s="33">
        <v>44711</v>
      </c>
      <c r="X21" s="33">
        <v>44711</v>
      </c>
      <c r="Y21" s="34">
        <v>38097</v>
      </c>
      <c r="Z21" s="51">
        <v>524.97034884636582</v>
      </c>
      <c r="AA21" s="34">
        <v>19999795.379999999</v>
      </c>
      <c r="AB21" s="51">
        <v>553.64828254193242</v>
      </c>
      <c r="AC21" s="35">
        <v>-21092338.620000001</v>
      </c>
      <c r="AD21" s="35">
        <v>-1092543.2400000021</v>
      </c>
      <c r="AE21" s="35"/>
    </row>
    <row r="22" spans="2:31" ht="12" customHeight="1" x14ac:dyDescent="0.25">
      <c r="B22" s="18"/>
      <c r="C22" s="18"/>
      <c r="D22" s="18"/>
      <c r="E22" s="19"/>
      <c r="F22" s="20"/>
      <c r="G22" s="21"/>
      <c r="H22" s="21"/>
      <c r="I22" s="21"/>
      <c r="J22" s="21"/>
      <c r="K22" s="21"/>
      <c r="L22" s="22"/>
      <c r="M22" s="22"/>
      <c r="N22" s="23"/>
      <c r="O22" s="23"/>
      <c r="P22" s="8"/>
      <c r="Q22" s="12" t="s">
        <v>71</v>
      </c>
      <c r="R22" s="12" t="s">
        <v>5</v>
      </c>
      <c r="S22" s="28" t="s">
        <v>14</v>
      </c>
      <c r="T22" s="45">
        <v>5.4999999999999997E-3</v>
      </c>
      <c r="U22" s="45">
        <v>0.5</v>
      </c>
      <c r="V22" s="29">
        <v>44532</v>
      </c>
      <c r="W22" s="29">
        <v>44714</v>
      </c>
      <c r="X22" s="29">
        <v>44714</v>
      </c>
      <c r="Y22" s="30">
        <v>144</v>
      </c>
      <c r="Z22" s="52">
        <v>201518.67958333332</v>
      </c>
      <c r="AA22" s="30">
        <v>29018689.859999999</v>
      </c>
      <c r="AB22" s="52">
        <v>212536.42374999999</v>
      </c>
      <c r="AC22" s="31">
        <v>-30605245.02</v>
      </c>
      <c r="AD22" s="31">
        <v>-1586555.1600000001</v>
      </c>
      <c r="AE22" s="31"/>
    </row>
    <row r="23" spans="2:31" ht="12" customHeight="1" x14ac:dyDescent="0.25">
      <c r="B23" s="12"/>
      <c r="C23" s="12"/>
      <c r="D23" s="12"/>
      <c r="E23" s="13"/>
      <c r="F23" s="14"/>
      <c r="G23" s="15"/>
      <c r="H23" s="15"/>
      <c r="I23" s="15"/>
      <c r="J23" s="15"/>
      <c r="K23" s="15"/>
      <c r="L23" s="16"/>
      <c r="M23" s="16"/>
      <c r="N23" s="17"/>
      <c r="O23" s="17"/>
      <c r="P23" s="8"/>
      <c r="Q23" s="18" t="s">
        <v>52</v>
      </c>
      <c r="R23" s="18" t="s">
        <v>20</v>
      </c>
      <c r="S23" s="32" t="s">
        <v>14</v>
      </c>
      <c r="T23" s="44">
        <v>8.0000000000000002E-3</v>
      </c>
      <c r="U23" s="44">
        <v>0.5</v>
      </c>
      <c r="V23" s="33">
        <v>44637</v>
      </c>
      <c r="W23" s="33">
        <v>44726</v>
      </c>
      <c r="X23" s="33">
        <v>44726</v>
      </c>
      <c r="Y23" s="34">
        <v>9300</v>
      </c>
      <c r="Z23" s="51">
        <v>537.44256774193548</v>
      </c>
      <c r="AA23" s="34">
        <v>4998215.88</v>
      </c>
      <c r="AB23" s="51">
        <v>554.30555161290317</v>
      </c>
      <c r="AC23" s="35">
        <v>-5155041.63</v>
      </c>
      <c r="AD23" s="35">
        <v>-156825.75</v>
      </c>
      <c r="AE23" s="35"/>
    </row>
    <row r="24" spans="2:31" ht="12" customHeight="1" x14ac:dyDescent="0.25">
      <c r="B24" s="18"/>
      <c r="C24" s="18"/>
      <c r="D24" s="18"/>
      <c r="E24" s="19"/>
      <c r="F24" s="20"/>
      <c r="G24" s="21"/>
      <c r="H24" s="21"/>
      <c r="I24" s="21"/>
      <c r="J24" s="21"/>
      <c r="K24" s="21"/>
      <c r="L24" s="22"/>
      <c r="M24" s="22"/>
      <c r="N24" s="23"/>
      <c r="O24" s="23"/>
      <c r="Q24" s="12" t="s">
        <v>45</v>
      </c>
      <c r="R24" s="12" t="s">
        <v>6</v>
      </c>
      <c r="S24" s="28" t="s">
        <v>14</v>
      </c>
      <c r="T24" s="45">
        <v>8.5000000000000006E-3</v>
      </c>
      <c r="U24" s="45">
        <v>0.55000000000000004</v>
      </c>
      <c r="V24" s="29">
        <v>44546</v>
      </c>
      <c r="W24" s="29">
        <v>44729</v>
      </c>
      <c r="X24" s="29">
        <v>44729</v>
      </c>
      <c r="Y24" s="30">
        <v>5532</v>
      </c>
      <c r="Z24" s="52">
        <v>434.13090563991324</v>
      </c>
      <c r="AA24" s="30">
        <v>2401612.17</v>
      </c>
      <c r="AB24" s="52">
        <v>459.24968365871297</v>
      </c>
      <c r="AC24" s="31">
        <v>-2540569.25</v>
      </c>
      <c r="AD24" s="31">
        <v>-138957.08000000007</v>
      </c>
      <c r="AE24" s="31"/>
    </row>
    <row r="25" spans="2:31" ht="12" customHeight="1" x14ac:dyDescent="0.25">
      <c r="B25" s="12"/>
      <c r="C25" s="12"/>
      <c r="D25" s="12"/>
      <c r="E25" s="13"/>
      <c r="F25" s="14"/>
      <c r="G25" s="15"/>
      <c r="H25" s="15"/>
      <c r="I25" s="15"/>
      <c r="J25" s="15"/>
      <c r="K25" s="15"/>
      <c r="L25" s="16"/>
      <c r="M25" s="16"/>
      <c r="N25" s="17"/>
      <c r="O25" s="17"/>
      <c r="Q25" s="18" t="s">
        <v>47</v>
      </c>
      <c r="R25" s="18" t="s">
        <v>11</v>
      </c>
      <c r="S25" s="32" t="s">
        <v>14</v>
      </c>
      <c r="T25" s="44">
        <v>8.5000000000000006E-3</v>
      </c>
      <c r="U25" s="44">
        <v>0.5</v>
      </c>
      <c r="V25" s="33">
        <v>44547</v>
      </c>
      <c r="W25" s="33">
        <v>44729</v>
      </c>
      <c r="X25" s="33">
        <v>44729</v>
      </c>
      <c r="Y25" s="34">
        <v>13974001</v>
      </c>
      <c r="Z25" s="51">
        <v>0.50159174956406549</v>
      </c>
      <c r="AA25" s="34">
        <v>7009243.6100000003</v>
      </c>
      <c r="AB25" s="51">
        <v>0.53061380988880713</v>
      </c>
      <c r="AC25" s="35">
        <v>-7414797.9100000001</v>
      </c>
      <c r="AD25" s="35">
        <v>-405554.29999999981</v>
      </c>
      <c r="AE25" s="35"/>
    </row>
    <row r="26" spans="2:31" ht="12" customHeight="1" x14ac:dyDescent="0.25">
      <c r="B26" s="18"/>
      <c r="C26" s="18"/>
      <c r="D26" s="18"/>
      <c r="E26" s="19"/>
      <c r="F26" s="20"/>
      <c r="G26" s="21"/>
      <c r="H26" s="21"/>
      <c r="I26" s="21"/>
      <c r="J26" s="21"/>
      <c r="K26" s="21"/>
      <c r="L26" s="22"/>
      <c r="M26" s="22"/>
      <c r="N26" s="23"/>
      <c r="O26" s="23"/>
      <c r="Q26" s="12" t="s">
        <v>53</v>
      </c>
      <c r="R26" s="12" t="s">
        <v>21</v>
      </c>
      <c r="S26" s="28" t="s">
        <v>14</v>
      </c>
      <c r="T26" s="45">
        <v>8.0000000000000002E-3</v>
      </c>
      <c r="U26" s="45">
        <v>0.5</v>
      </c>
      <c r="V26" s="29">
        <v>44559</v>
      </c>
      <c r="W26" s="29">
        <v>44741</v>
      </c>
      <c r="X26" s="29">
        <v>44734</v>
      </c>
      <c r="Y26" s="30">
        <v>160500</v>
      </c>
      <c r="Z26" s="52">
        <v>520.665914953271</v>
      </c>
      <c r="AA26" s="30">
        <v>83566879.349999994</v>
      </c>
      <c r="AB26" s="52">
        <v>549.63956211838001</v>
      </c>
      <c r="AC26" s="31">
        <v>-88217149.719999999</v>
      </c>
      <c r="AD26" s="31">
        <v>-4650270.3700000048</v>
      </c>
      <c r="AE26" s="31"/>
    </row>
    <row r="27" spans="2:31" ht="12" customHeight="1" x14ac:dyDescent="0.25">
      <c r="B27" s="12"/>
      <c r="C27" s="12"/>
      <c r="D27" s="12"/>
      <c r="E27" s="13"/>
      <c r="F27" s="14"/>
      <c r="G27" s="15"/>
      <c r="H27" s="15"/>
      <c r="I27" s="15"/>
      <c r="J27" s="15"/>
      <c r="K27" s="15"/>
      <c r="L27" s="16"/>
      <c r="M27" s="16"/>
      <c r="N27" s="17"/>
      <c r="O27" s="17"/>
      <c r="Q27" s="18" t="s">
        <v>52</v>
      </c>
      <c r="R27" s="18" t="s">
        <v>20</v>
      </c>
      <c r="S27" s="32" t="s">
        <v>14</v>
      </c>
      <c r="T27" s="44">
        <v>7.4999999999999997E-3</v>
      </c>
      <c r="U27" s="44">
        <v>0.5</v>
      </c>
      <c r="V27" s="33">
        <v>44550</v>
      </c>
      <c r="W27" s="33">
        <v>44742</v>
      </c>
      <c r="X27" s="33">
        <v>44739</v>
      </c>
      <c r="Y27" s="34">
        <v>13187</v>
      </c>
      <c r="Z27" s="51">
        <v>526.82310988094332</v>
      </c>
      <c r="AA27" s="34">
        <v>6947216.3499999996</v>
      </c>
      <c r="AB27" s="51">
        <v>558.34774626526132</v>
      </c>
      <c r="AC27" s="35">
        <v>-7362931.7300000004</v>
      </c>
      <c r="AD27" s="35">
        <v>-415715.38000000082</v>
      </c>
      <c r="AE27" s="35"/>
    </row>
    <row r="28" spans="2:31" ht="12" customHeight="1" x14ac:dyDescent="0.25">
      <c r="B28" s="18"/>
      <c r="C28" s="18"/>
      <c r="D28" s="18"/>
      <c r="E28" s="19"/>
      <c r="F28" s="20"/>
      <c r="G28" s="21"/>
      <c r="H28" s="21"/>
      <c r="I28" s="21"/>
      <c r="J28" s="21"/>
      <c r="K28" s="21"/>
      <c r="L28" s="22"/>
      <c r="M28" s="22"/>
      <c r="N28" s="23"/>
      <c r="O28" s="23"/>
      <c r="P28" s="8"/>
      <c r="Q28" s="12" t="s">
        <v>78</v>
      </c>
      <c r="R28" s="12" t="s">
        <v>22</v>
      </c>
      <c r="S28" s="28" t="s">
        <v>14</v>
      </c>
      <c r="T28" s="45">
        <v>8.0000000000000002E-3</v>
      </c>
      <c r="U28" s="45">
        <v>0.5</v>
      </c>
      <c r="V28" s="29">
        <v>44560</v>
      </c>
      <c r="W28" s="29">
        <v>44741</v>
      </c>
      <c r="X28" s="29">
        <v>44739</v>
      </c>
      <c r="Y28" s="30">
        <v>148277</v>
      </c>
      <c r="Z28" s="52">
        <v>514.91776748922621</v>
      </c>
      <c r="AA28" s="30">
        <v>76350461.810000002</v>
      </c>
      <c r="AB28" s="52">
        <v>544.42323522865991</v>
      </c>
      <c r="AC28" s="31">
        <v>-80725444.049999997</v>
      </c>
      <c r="AD28" s="31">
        <v>-4374982.2399999946</v>
      </c>
      <c r="AE28" s="31"/>
    </row>
    <row r="29" spans="2:31" ht="12" customHeight="1" x14ac:dyDescent="0.25">
      <c r="B29" s="12"/>
      <c r="C29" s="12"/>
      <c r="D29" s="12"/>
      <c r="E29" s="13"/>
      <c r="F29" s="14"/>
      <c r="G29" s="15"/>
      <c r="H29" s="15"/>
      <c r="I29" s="15"/>
      <c r="J29" s="15"/>
      <c r="K29" s="15"/>
      <c r="L29" s="16"/>
      <c r="M29" s="16"/>
      <c r="N29" s="17"/>
      <c r="O29" s="17"/>
      <c r="P29" s="8"/>
      <c r="Q29" s="18" t="s">
        <v>48</v>
      </c>
      <c r="R29" s="18" t="s">
        <v>9</v>
      </c>
      <c r="S29" s="32" t="s">
        <v>14</v>
      </c>
      <c r="T29" s="44">
        <v>7.0000000000000001E-3</v>
      </c>
      <c r="U29" s="44">
        <v>0.5</v>
      </c>
      <c r="V29" s="33">
        <v>44578</v>
      </c>
      <c r="W29" s="33">
        <v>44760</v>
      </c>
      <c r="X29" s="33">
        <v>44760</v>
      </c>
      <c r="Y29" s="34">
        <v>55920</v>
      </c>
      <c r="Z29" s="51">
        <v>531.67531115879831</v>
      </c>
      <c r="AA29" s="34">
        <v>29731283.399999999</v>
      </c>
      <c r="AB29" s="51">
        <v>563.49631169527902</v>
      </c>
      <c r="AC29" s="35">
        <v>-31510713.75</v>
      </c>
      <c r="AD29" s="35">
        <v>-1779430.3500000015</v>
      </c>
      <c r="AE29" s="35"/>
    </row>
    <row r="30" spans="2:31" ht="12" customHeight="1" x14ac:dyDescent="0.25">
      <c r="B30" s="18"/>
      <c r="C30" s="18"/>
      <c r="D30" s="18"/>
      <c r="E30" s="19"/>
      <c r="F30" s="20"/>
      <c r="G30" s="21"/>
      <c r="H30" s="21"/>
      <c r="I30" s="21"/>
      <c r="J30" s="21"/>
      <c r="K30" s="21"/>
      <c r="L30" s="22"/>
      <c r="M30" s="22"/>
      <c r="N30" s="23"/>
      <c r="O30" s="23"/>
      <c r="P30" s="8"/>
      <c r="Q30" s="12" t="s">
        <v>72</v>
      </c>
      <c r="R30" s="12" t="s">
        <v>8</v>
      </c>
      <c r="S30" s="28" t="s">
        <v>14</v>
      </c>
      <c r="T30" s="45">
        <v>9.4999999999999998E-3</v>
      </c>
      <c r="U30" s="45">
        <v>0.5</v>
      </c>
      <c r="V30" s="29">
        <v>44656</v>
      </c>
      <c r="W30" s="29">
        <v>44839</v>
      </c>
      <c r="X30" s="29">
        <v>44762</v>
      </c>
      <c r="Y30" s="30">
        <v>25070</v>
      </c>
      <c r="Z30" s="52">
        <v>419.39124770642201</v>
      </c>
      <c r="AA30" s="30">
        <v>10514138.58</v>
      </c>
      <c r="AB30" s="52">
        <v>435.17368288791386</v>
      </c>
      <c r="AC30" s="31">
        <v>-10909804.23</v>
      </c>
      <c r="AD30" s="31">
        <v>-395665.65000000037</v>
      </c>
      <c r="AE30" s="31"/>
    </row>
    <row r="31" spans="2:31" ht="12" customHeight="1" x14ac:dyDescent="0.25">
      <c r="B31" s="12"/>
      <c r="C31" s="12"/>
      <c r="D31" s="12"/>
      <c r="E31" s="13"/>
      <c r="F31" s="14"/>
      <c r="G31" s="15"/>
      <c r="H31" s="15"/>
      <c r="I31" s="15"/>
      <c r="J31" s="15"/>
      <c r="K31" s="15"/>
      <c r="L31" s="16"/>
      <c r="M31" s="16"/>
      <c r="N31" s="17"/>
      <c r="O31" s="17"/>
      <c r="P31" s="8"/>
      <c r="Q31" s="18" t="s">
        <v>54</v>
      </c>
      <c r="R31" s="18" t="s">
        <v>23</v>
      </c>
      <c r="S31" s="32" t="s">
        <v>14</v>
      </c>
      <c r="T31" s="44">
        <v>8.5000000000000006E-3</v>
      </c>
      <c r="U31" s="44">
        <v>0.5</v>
      </c>
      <c r="V31" s="33">
        <v>44638</v>
      </c>
      <c r="W31" s="33">
        <v>44818</v>
      </c>
      <c r="X31" s="33">
        <v>44818</v>
      </c>
      <c r="Y31" s="34">
        <v>47275</v>
      </c>
      <c r="Z31" s="51">
        <v>528.80330343733476</v>
      </c>
      <c r="AA31" s="34">
        <v>24999176.170000002</v>
      </c>
      <c r="AB31" s="51">
        <v>564.31755346377577</v>
      </c>
      <c r="AC31" s="35">
        <v>-26678112.34</v>
      </c>
      <c r="AD31" s="35">
        <v>-1678936.1699999981</v>
      </c>
      <c r="AE31" s="35"/>
    </row>
    <row r="32" spans="2:31" ht="12" customHeight="1" x14ac:dyDescent="0.25">
      <c r="B32" s="18"/>
      <c r="C32" s="18"/>
      <c r="D32" s="18"/>
      <c r="E32" s="19"/>
      <c r="F32" s="20"/>
      <c r="G32" s="21"/>
      <c r="H32" s="21"/>
      <c r="I32" s="21"/>
      <c r="J32" s="21"/>
      <c r="K32" s="21"/>
      <c r="L32" s="22"/>
      <c r="M32" s="22"/>
      <c r="N32" s="23"/>
      <c r="O32" s="23"/>
      <c r="P32" s="8"/>
      <c r="Q32" s="12" t="s">
        <v>73</v>
      </c>
      <c r="R32" s="12" t="s">
        <v>17</v>
      </c>
      <c r="S32" s="28" t="s">
        <v>14</v>
      </c>
      <c r="T32" s="45">
        <v>1E-3</v>
      </c>
      <c r="U32" s="45">
        <v>0.8</v>
      </c>
      <c r="V32" s="29">
        <v>44820</v>
      </c>
      <c r="W32" s="29">
        <v>44942</v>
      </c>
      <c r="X32" s="29">
        <v>44823</v>
      </c>
      <c r="Y32" s="30">
        <v>5530</v>
      </c>
      <c r="Z32" s="52">
        <v>200.38555604000004</v>
      </c>
      <c r="AA32" s="30">
        <v>1108132.1249012002</v>
      </c>
      <c r="AB32" s="52">
        <v>200.48812296564196</v>
      </c>
      <c r="AC32" s="31">
        <v>-1108699.32</v>
      </c>
      <c r="AD32" s="31">
        <v>-567.19509879988618</v>
      </c>
      <c r="AE32" s="31"/>
    </row>
    <row r="33" spans="2:31" ht="12" customHeight="1" x14ac:dyDescent="0.25">
      <c r="B33" s="12"/>
      <c r="C33" s="12"/>
      <c r="D33" s="12"/>
      <c r="E33" s="13"/>
      <c r="F33" s="14"/>
      <c r="G33" s="15"/>
      <c r="H33" s="15"/>
      <c r="I33" s="15"/>
      <c r="J33" s="15"/>
      <c r="K33" s="15"/>
      <c r="L33" s="16"/>
      <c r="M33" s="16"/>
      <c r="N33" s="17"/>
      <c r="O33" s="17"/>
      <c r="Q33" s="18" t="s">
        <v>71</v>
      </c>
      <c r="R33" s="18" t="s">
        <v>5</v>
      </c>
      <c r="S33" s="32" t="s">
        <v>14</v>
      </c>
      <c r="T33" s="44">
        <v>6.0000000000000001E-3</v>
      </c>
      <c r="U33" s="44">
        <v>0.5</v>
      </c>
      <c r="V33" s="33">
        <v>44733</v>
      </c>
      <c r="W33" s="33">
        <v>44825</v>
      </c>
      <c r="X33" s="33">
        <v>44825</v>
      </c>
      <c r="Y33" s="34">
        <v>144</v>
      </c>
      <c r="Z33" s="51">
        <v>203742.73604166665</v>
      </c>
      <c r="AA33" s="34">
        <v>29338953.989999998</v>
      </c>
      <c r="AB33" s="51">
        <v>210786.31125</v>
      </c>
      <c r="AC33" s="35">
        <v>-30353228.82</v>
      </c>
      <c r="AD33" s="35">
        <v>-1014274.8300000019</v>
      </c>
      <c r="AE33" s="35"/>
    </row>
    <row r="34" spans="2:31" ht="12" customHeight="1" x14ac:dyDescent="0.25">
      <c r="B34" s="18"/>
      <c r="C34" s="18"/>
      <c r="D34" s="18"/>
      <c r="E34" s="19"/>
      <c r="F34" s="20"/>
      <c r="G34" s="21"/>
      <c r="H34" s="21"/>
      <c r="I34" s="21"/>
      <c r="J34" s="21"/>
      <c r="K34" s="21"/>
      <c r="L34" s="22"/>
      <c r="M34" s="22"/>
      <c r="N34" s="23"/>
      <c r="O34" s="23"/>
      <c r="Q34" s="12" t="s">
        <v>51</v>
      </c>
      <c r="R34" s="12" t="s">
        <v>18</v>
      </c>
      <c r="S34" s="28" t="s">
        <v>14</v>
      </c>
      <c r="T34" s="45">
        <v>8.0000000000000002E-3</v>
      </c>
      <c r="U34" s="45">
        <v>0.5</v>
      </c>
      <c r="V34" s="29">
        <v>44733</v>
      </c>
      <c r="W34" s="29">
        <v>44825</v>
      </c>
      <c r="X34" s="29">
        <v>44825</v>
      </c>
      <c r="Y34" s="30">
        <v>124696</v>
      </c>
      <c r="Z34" s="52">
        <v>534.8499839609932</v>
      </c>
      <c r="AA34" s="30">
        <v>66693653.600000001</v>
      </c>
      <c r="AB34" s="52">
        <v>553.62378520562004</v>
      </c>
      <c r="AC34" s="31">
        <v>-69034671.519999996</v>
      </c>
      <c r="AD34" s="31">
        <v>-2341017.9199999943</v>
      </c>
      <c r="AE34" s="31"/>
    </row>
    <row r="35" spans="2:31" ht="12" customHeight="1" x14ac:dyDescent="0.25">
      <c r="B35" s="12"/>
      <c r="C35" s="12"/>
      <c r="D35" s="12"/>
      <c r="E35" s="13"/>
      <c r="F35" s="14"/>
      <c r="G35" s="15"/>
      <c r="H35" s="15"/>
      <c r="I35" s="15"/>
      <c r="J35" s="15"/>
      <c r="K35" s="15"/>
      <c r="L35" s="16"/>
      <c r="M35" s="16"/>
      <c r="N35" s="17"/>
      <c r="O35" s="17"/>
      <c r="Q35" s="18" t="s">
        <v>54</v>
      </c>
      <c r="R35" s="18" t="s">
        <v>23</v>
      </c>
      <c r="S35" s="32" t="s">
        <v>14</v>
      </c>
      <c r="T35" s="44">
        <v>8.9999999999999993E-3</v>
      </c>
      <c r="U35" s="44">
        <v>0.5</v>
      </c>
      <c r="V35" s="33">
        <v>44643</v>
      </c>
      <c r="W35" s="33">
        <v>44827</v>
      </c>
      <c r="X35" s="33">
        <v>44827</v>
      </c>
      <c r="Y35" s="34">
        <v>18910</v>
      </c>
      <c r="Z35" s="51">
        <v>529.0205187731359</v>
      </c>
      <c r="AA35" s="34">
        <v>10003778.01</v>
      </c>
      <c r="AB35" s="51">
        <v>565.03058487572707</v>
      </c>
      <c r="AC35" s="35">
        <v>-10684728.359999999</v>
      </c>
      <c r="AD35" s="35">
        <v>-680950.34999999963</v>
      </c>
      <c r="AE35" s="35"/>
    </row>
    <row r="36" spans="2:31" ht="12" customHeight="1" x14ac:dyDescent="0.25">
      <c r="B36" s="18"/>
      <c r="C36" s="18"/>
      <c r="D36" s="18"/>
      <c r="E36" s="19"/>
      <c r="F36" s="20"/>
      <c r="G36" s="21"/>
      <c r="H36" s="21"/>
      <c r="I36" s="21"/>
      <c r="J36" s="21"/>
      <c r="K36" s="21"/>
      <c r="L36" s="22"/>
      <c r="M36" s="22"/>
      <c r="N36" s="23"/>
      <c r="O36" s="23"/>
      <c r="Q36" s="12" t="s">
        <v>50</v>
      </c>
      <c r="R36" s="12" t="s">
        <v>19</v>
      </c>
      <c r="S36" s="28" t="s">
        <v>14</v>
      </c>
      <c r="T36" s="45">
        <v>8.9999999999999993E-3</v>
      </c>
      <c r="U36" s="45">
        <v>0.5</v>
      </c>
      <c r="V36" s="29">
        <v>44739</v>
      </c>
      <c r="W36" s="29">
        <v>44830</v>
      </c>
      <c r="X36" s="29">
        <v>44830</v>
      </c>
      <c r="Y36" s="30">
        <v>50000</v>
      </c>
      <c r="Z36" s="52">
        <v>569.41669899999999</v>
      </c>
      <c r="AA36" s="30">
        <v>28470834.949999999</v>
      </c>
      <c r="AB36" s="52">
        <v>589.27562020000005</v>
      </c>
      <c r="AC36" s="31">
        <v>-29463781.010000002</v>
      </c>
      <c r="AD36" s="31">
        <v>-992946.06000000238</v>
      </c>
      <c r="AE36" s="31"/>
    </row>
    <row r="37" spans="2:31" ht="12" customHeight="1" x14ac:dyDescent="0.25">
      <c r="B37" s="12"/>
      <c r="C37" s="12"/>
      <c r="D37" s="12"/>
      <c r="E37" s="13"/>
      <c r="F37" s="14"/>
      <c r="G37" s="15"/>
      <c r="H37" s="15"/>
      <c r="I37" s="15"/>
      <c r="J37" s="15"/>
      <c r="K37" s="15"/>
      <c r="L37" s="16"/>
      <c r="M37" s="16"/>
      <c r="N37" s="17"/>
      <c r="O37" s="17"/>
      <c r="Q37" s="18" t="s">
        <v>76</v>
      </c>
      <c r="R37" s="18" t="s">
        <v>27</v>
      </c>
      <c r="S37" s="32" t="s">
        <v>14</v>
      </c>
      <c r="T37" s="44">
        <v>8.9999999999999993E-3</v>
      </c>
      <c r="U37" s="44">
        <v>0.5</v>
      </c>
      <c r="V37" s="33">
        <v>44739</v>
      </c>
      <c r="W37" s="33">
        <v>44830</v>
      </c>
      <c r="X37" s="33">
        <v>44830</v>
      </c>
      <c r="Y37" s="34">
        <v>83556</v>
      </c>
      <c r="Z37" s="51">
        <v>535.03756091722914</v>
      </c>
      <c r="AA37" s="34">
        <v>44705598.439999998</v>
      </c>
      <c r="AB37" s="51">
        <v>553.69747869692185</v>
      </c>
      <c r="AC37" s="35">
        <v>-46264746.530000001</v>
      </c>
      <c r="AD37" s="35">
        <v>-1559148.0900000036</v>
      </c>
      <c r="AE37" s="35"/>
    </row>
    <row r="38" spans="2:31" ht="12" customHeight="1" x14ac:dyDescent="0.25">
      <c r="B38" s="18"/>
      <c r="C38" s="18"/>
      <c r="D38" s="18"/>
      <c r="E38" s="19"/>
      <c r="F38" s="20"/>
      <c r="G38" s="21"/>
      <c r="H38" s="21"/>
      <c r="I38" s="21"/>
      <c r="J38" s="21"/>
      <c r="K38" s="21"/>
      <c r="L38" s="22"/>
      <c r="M38" s="22"/>
      <c r="N38" s="23"/>
      <c r="O38" s="23"/>
      <c r="Q38" s="12" t="s">
        <v>45</v>
      </c>
      <c r="R38" s="12" t="s">
        <v>6</v>
      </c>
      <c r="S38" s="28" t="s">
        <v>14</v>
      </c>
      <c r="T38" s="45">
        <v>9.7000000000000003E-3</v>
      </c>
      <c r="U38" s="45">
        <v>0.5</v>
      </c>
      <c r="V38" s="29">
        <v>44649</v>
      </c>
      <c r="W38" s="29">
        <v>44833</v>
      </c>
      <c r="X38" s="29">
        <v>44833</v>
      </c>
      <c r="Y38" s="30">
        <v>41926</v>
      </c>
      <c r="Z38" s="52">
        <v>480.09668058006963</v>
      </c>
      <c r="AA38" s="30">
        <v>20128533.43</v>
      </c>
      <c r="AB38" s="52">
        <v>513.10178504984981</v>
      </c>
      <c r="AC38" s="31">
        <v>-21512305.440000001</v>
      </c>
      <c r="AD38" s="31">
        <v>-1383772.0100000016</v>
      </c>
      <c r="AE38" s="31"/>
    </row>
    <row r="39" spans="2:31" ht="12" customHeight="1" x14ac:dyDescent="0.25">
      <c r="B39" s="12"/>
      <c r="C39" s="12"/>
      <c r="D39" s="12"/>
      <c r="E39" s="13"/>
      <c r="F39" s="14"/>
      <c r="G39" s="15"/>
      <c r="H39" s="15"/>
      <c r="I39" s="15"/>
      <c r="J39" s="15"/>
      <c r="K39" s="15"/>
      <c r="L39" s="16"/>
      <c r="M39" s="16"/>
      <c r="N39" s="17"/>
      <c r="O39" s="17"/>
      <c r="Q39" s="18" t="s">
        <v>56</v>
      </c>
      <c r="R39" s="18" t="s">
        <v>28</v>
      </c>
      <c r="S39" s="32" t="s">
        <v>14</v>
      </c>
      <c r="T39" s="44">
        <v>6.0000000000000001E-3</v>
      </c>
      <c r="U39" s="44">
        <v>0.5</v>
      </c>
      <c r="V39" s="33">
        <v>44671</v>
      </c>
      <c r="W39" s="33">
        <v>44854</v>
      </c>
      <c r="X39" s="33">
        <v>44854</v>
      </c>
      <c r="Y39" s="34">
        <v>47150</v>
      </c>
      <c r="Z39" s="51">
        <v>528.46629586426297</v>
      </c>
      <c r="AA39" s="34">
        <v>24917185.850000001</v>
      </c>
      <c r="AB39" s="51">
        <v>564.04069268292687</v>
      </c>
      <c r="AC39" s="35">
        <v>-26594518.66</v>
      </c>
      <c r="AD39" s="35">
        <v>-1677332.8099999987</v>
      </c>
      <c r="AE39" s="35"/>
    </row>
    <row r="40" spans="2:31" x14ac:dyDescent="0.25">
      <c r="B40" s="24" t="s">
        <v>4</v>
      </c>
      <c r="C40" s="4" t="s">
        <v>12</v>
      </c>
      <c r="D40" s="4" t="s">
        <v>14</v>
      </c>
      <c r="E40" s="25">
        <f>SUMPRODUCT(E7:E39,N7:N39)/N40</f>
        <v>6.8022572392200213E-3</v>
      </c>
      <c r="F40" s="4" t="s">
        <v>12</v>
      </c>
      <c r="G40" s="4" t="s">
        <v>12</v>
      </c>
      <c r="H40" s="4" t="s">
        <v>12</v>
      </c>
      <c r="I40" s="4"/>
      <c r="J40" s="4"/>
      <c r="K40" s="4"/>
      <c r="L40" s="26">
        <f>SUM(L7:L39)</f>
        <v>163828939.08933306</v>
      </c>
      <c r="M40" s="26"/>
      <c r="N40" s="27">
        <f>SUM(N7:N39)</f>
        <v>-168879308.5910922</v>
      </c>
      <c r="O40" s="27">
        <f>SUM(O7:O39)</f>
        <v>-1575679.36949219</v>
      </c>
      <c r="Q40" s="12" t="s">
        <v>73</v>
      </c>
      <c r="R40" s="12" t="s">
        <v>17</v>
      </c>
      <c r="S40" s="28" t="s">
        <v>14</v>
      </c>
      <c r="T40" s="45">
        <v>1E-3</v>
      </c>
      <c r="U40" s="45">
        <v>0.8</v>
      </c>
      <c r="V40" s="29">
        <v>44820</v>
      </c>
      <c r="W40" s="29">
        <v>44942</v>
      </c>
      <c r="X40" s="29">
        <v>44858</v>
      </c>
      <c r="Y40" s="30">
        <v>21752</v>
      </c>
      <c r="Z40" s="52">
        <v>200.38555604000004</v>
      </c>
      <c r="AA40" s="30">
        <v>4358786.6149820806</v>
      </c>
      <c r="AB40" s="52">
        <v>202.96554201912465</v>
      </c>
      <c r="AC40" s="31">
        <v>-4414906.47</v>
      </c>
      <c r="AD40" s="31">
        <v>-56119.855017919093</v>
      </c>
      <c r="AE40" s="31"/>
    </row>
    <row r="41" spans="2:31" x14ac:dyDescent="0.25">
      <c r="Q41" s="18" t="s">
        <v>55</v>
      </c>
      <c r="R41" s="18" t="s">
        <v>24</v>
      </c>
      <c r="S41" s="32" t="s">
        <v>14</v>
      </c>
      <c r="T41" s="44">
        <v>7.0000000000000001E-3</v>
      </c>
      <c r="U41" s="44">
        <v>0.5</v>
      </c>
      <c r="V41" s="33">
        <v>44679</v>
      </c>
      <c r="W41" s="33">
        <v>44862</v>
      </c>
      <c r="X41" s="33">
        <v>44862</v>
      </c>
      <c r="Y41" s="34">
        <v>80314</v>
      </c>
      <c r="Z41" s="51">
        <v>533.51426687750575</v>
      </c>
      <c r="AA41" s="34">
        <v>42848664.829999998</v>
      </c>
      <c r="AB41" s="51">
        <v>570.21963518191103</v>
      </c>
      <c r="AC41" s="35">
        <v>-45796619.780000001</v>
      </c>
      <c r="AD41" s="35">
        <v>-2947954.950000003</v>
      </c>
      <c r="AE41" s="35"/>
    </row>
    <row r="42" spans="2:31" x14ac:dyDescent="0.25">
      <c r="E42" s="37"/>
      <c r="F42" s="38"/>
      <c r="G42" s="39"/>
      <c r="H42" s="39"/>
      <c r="I42" s="39"/>
      <c r="J42" s="39"/>
      <c r="K42" s="39"/>
      <c r="L42" s="40"/>
      <c r="M42" s="40"/>
      <c r="N42" s="40"/>
      <c r="O42" s="40"/>
      <c r="Q42" s="12" t="s">
        <v>46</v>
      </c>
      <c r="R42" s="12" t="s">
        <v>10</v>
      </c>
      <c r="S42" s="28" t="s">
        <v>14</v>
      </c>
      <c r="T42" s="45">
        <v>7.4999999999999997E-3</v>
      </c>
      <c r="U42" s="45">
        <v>0.5</v>
      </c>
      <c r="V42" s="29">
        <v>44687</v>
      </c>
      <c r="W42" s="29">
        <v>44872</v>
      </c>
      <c r="X42" s="29">
        <v>44872</v>
      </c>
      <c r="Y42" s="30">
        <v>87351121</v>
      </c>
      <c r="Z42" s="52">
        <v>0.57240249990609737</v>
      </c>
      <c r="AA42" s="30">
        <v>50000000.030000001</v>
      </c>
      <c r="AB42" s="52">
        <v>0.61184580996962823</v>
      </c>
      <c r="AC42" s="31">
        <v>-53445417.380000003</v>
      </c>
      <c r="AD42" s="31">
        <v>-3445417.3500000015</v>
      </c>
      <c r="AE42" s="31"/>
    </row>
    <row r="43" spans="2:31" x14ac:dyDescent="0.25">
      <c r="E43" s="37"/>
      <c r="F43" s="38"/>
      <c r="G43" s="39"/>
      <c r="H43" s="39"/>
      <c r="I43" s="39"/>
      <c r="J43" s="39"/>
      <c r="K43" s="39"/>
      <c r="L43" s="40"/>
      <c r="M43" s="40"/>
      <c r="N43" s="40"/>
      <c r="O43" s="40"/>
      <c r="Q43" s="18" t="s">
        <v>71</v>
      </c>
      <c r="R43" s="18" t="s">
        <v>5</v>
      </c>
      <c r="S43" s="32" t="s">
        <v>14</v>
      </c>
      <c r="T43" s="44">
        <v>7.4999999999999997E-3</v>
      </c>
      <c r="U43" s="44">
        <v>0.5</v>
      </c>
      <c r="V43" s="33">
        <v>44826</v>
      </c>
      <c r="W43" s="33">
        <v>44917</v>
      </c>
      <c r="X43" s="33">
        <v>44893</v>
      </c>
      <c r="Y43" s="34">
        <v>144</v>
      </c>
      <c r="Z43" s="51">
        <v>200435.83104166668</v>
      </c>
      <c r="AA43" s="34">
        <v>28862759.670000002</v>
      </c>
      <c r="AB43" s="51">
        <v>206393.38773809525</v>
      </c>
      <c r="AC43" s="35">
        <v>-29720647.834285714</v>
      </c>
      <c r="AD43" s="35">
        <v>-857888.16428571194</v>
      </c>
      <c r="AE43" s="35"/>
    </row>
    <row r="44" spans="2:31" x14ac:dyDescent="0.25">
      <c r="E44" s="37"/>
      <c r="F44" s="38"/>
      <c r="G44" s="39"/>
      <c r="H44" s="39"/>
      <c r="I44" s="39"/>
      <c r="J44" s="39"/>
      <c r="K44" s="39"/>
      <c r="L44" s="40"/>
      <c r="M44" s="40"/>
      <c r="N44" s="40"/>
      <c r="O44" s="40"/>
      <c r="P44" s="40"/>
      <c r="Q44" s="12" t="s">
        <v>71</v>
      </c>
      <c r="R44" s="12" t="s">
        <v>5</v>
      </c>
      <c r="S44" s="28" t="s">
        <v>14</v>
      </c>
      <c r="T44" s="45">
        <v>5.4999999999999997E-3</v>
      </c>
      <c r="U44" s="45">
        <v>0.5</v>
      </c>
      <c r="V44" s="29">
        <v>44757</v>
      </c>
      <c r="W44" s="29">
        <v>44942</v>
      </c>
      <c r="X44" s="29">
        <v>44893</v>
      </c>
      <c r="Y44" s="30">
        <v>24</v>
      </c>
      <c r="Z44" s="52">
        <v>203307.22208333333</v>
      </c>
      <c r="AA44" s="30">
        <v>4879373.33</v>
      </c>
      <c r="AB44" s="52">
        <v>206393.38773809525</v>
      </c>
      <c r="AC44" s="31">
        <v>-4953441.3057142859</v>
      </c>
      <c r="AD44" s="31">
        <v>-74067.975714285858</v>
      </c>
      <c r="AE44" s="31"/>
    </row>
    <row r="45" spans="2:31" x14ac:dyDescent="0.25">
      <c r="E45" s="37"/>
      <c r="F45" s="38"/>
      <c r="G45" s="39"/>
      <c r="H45" s="39"/>
      <c r="I45" s="39"/>
      <c r="J45" s="39"/>
      <c r="K45" s="39"/>
      <c r="L45" s="40"/>
      <c r="M45" s="40"/>
      <c r="N45" s="40"/>
      <c r="O45" s="40"/>
      <c r="P45" s="40"/>
      <c r="Q45" s="18" t="s">
        <v>51</v>
      </c>
      <c r="R45" s="18" t="s">
        <v>18</v>
      </c>
      <c r="S45" s="32" t="s">
        <v>14</v>
      </c>
      <c r="T45" s="44">
        <v>7.4999999999999997E-3</v>
      </c>
      <c r="U45" s="44">
        <v>0.5</v>
      </c>
      <c r="V45" s="33">
        <v>44826</v>
      </c>
      <c r="W45" s="33">
        <v>44917</v>
      </c>
      <c r="X45" s="33">
        <v>44917</v>
      </c>
      <c r="Y45" s="34">
        <v>124696</v>
      </c>
      <c r="Z45" s="51">
        <v>531.75499647141851</v>
      </c>
      <c r="AA45" s="34">
        <v>66307721.039999999</v>
      </c>
      <c r="AB45" s="51">
        <v>549.77096779367412</v>
      </c>
      <c r="AC45" s="35">
        <v>-68554240.599999994</v>
      </c>
      <c r="AD45" s="35">
        <v>-2246519.5599999949</v>
      </c>
      <c r="AE45" s="35"/>
    </row>
    <row r="46" spans="2:31" x14ac:dyDescent="0.25">
      <c r="E46" s="37"/>
      <c r="F46" s="38"/>
      <c r="G46" s="39"/>
      <c r="H46" s="39"/>
      <c r="I46" s="39"/>
      <c r="J46" s="39"/>
      <c r="K46" s="39"/>
      <c r="L46" s="40"/>
      <c r="M46" s="40"/>
      <c r="N46" s="40"/>
      <c r="O46" s="40"/>
      <c r="P46" s="40"/>
      <c r="Q46" s="12" t="s">
        <v>47</v>
      </c>
      <c r="R46" s="12" t="s">
        <v>11</v>
      </c>
      <c r="S46" s="28" t="s">
        <v>14</v>
      </c>
      <c r="T46" s="45">
        <v>8.5000000000000006E-3</v>
      </c>
      <c r="U46" s="45">
        <v>0.5</v>
      </c>
      <c r="V46" s="29">
        <v>44757</v>
      </c>
      <c r="W46" s="29">
        <v>44942</v>
      </c>
      <c r="X46" s="29">
        <v>44942</v>
      </c>
      <c r="Y46" s="30">
        <v>13974001</v>
      </c>
      <c r="Z46" s="52">
        <v>0.57084399951023335</v>
      </c>
      <c r="AA46" s="30">
        <v>7976974.6200000001</v>
      </c>
      <c r="AB46" s="52">
        <v>0.61132024965505583</v>
      </c>
      <c r="AC46" s="31">
        <v>-8542589.7799999993</v>
      </c>
      <c r="AD46" s="31">
        <v>-565615.15999999922</v>
      </c>
      <c r="AE46" s="31"/>
    </row>
    <row r="47" spans="2:31" x14ac:dyDescent="0.25">
      <c r="E47" s="37"/>
      <c r="F47" s="38"/>
      <c r="G47" s="39"/>
      <c r="H47" s="39"/>
      <c r="I47" s="39"/>
      <c r="J47" s="39"/>
      <c r="K47" s="39"/>
      <c r="L47" s="40"/>
      <c r="M47" s="40"/>
      <c r="N47" s="40"/>
      <c r="O47" s="40"/>
      <c r="P47" s="40"/>
      <c r="Q47" s="18" t="s">
        <v>77</v>
      </c>
      <c r="R47" s="18" t="s">
        <v>40</v>
      </c>
      <c r="S47" s="32" t="s">
        <v>14</v>
      </c>
      <c r="T47" s="44">
        <v>1E-3</v>
      </c>
      <c r="U47" s="44">
        <v>0.8</v>
      </c>
      <c r="V47" s="33">
        <v>44820</v>
      </c>
      <c r="W47" s="33">
        <v>44942</v>
      </c>
      <c r="X47" s="33">
        <v>44942</v>
      </c>
      <c r="Y47" s="34">
        <v>64431</v>
      </c>
      <c r="Z47" s="51">
        <v>205.4483468</v>
      </c>
      <c r="AA47" s="34">
        <v>13237242.4326708</v>
      </c>
      <c r="AB47" s="51">
        <v>214.36221772128326</v>
      </c>
      <c r="AC47" s="35">
        <v>-13811572.050000001</v>
      </c>
      <c r="AD47" s="35">
        <v>-574329.61732920073</v>
      </c>
      <c r="AE47" s="35"/>
    </row>
    <row r="48" spans="2:31" x14ac:dyDescent="0.25">
      <c r="E48" s="37"/>
      <c r="F48" s="38"/>
      <c r="G48" s="39"/>
      <c r="H48" s="39"/>
      <c r="I48" s="39"/>
      <c r="J48" s="39"/>
      <c r="K48" s="39"/>
      <c r="L48" s="40"/>
      <c r="M48" s="40"/>
      <c r="N48" s="40"/>
      <c r="O48" s="40"/>
      <c r="P48" s="40"/>
      <c r="Q48" s="12" t="s">
        <v>52</v>
      </c>
      <c r="R48" s="12" t="s">
        <v>20</v>
      </c>
      <c r="S48" s="28" t="s">
        <v>14</v>
      </c>
      <c r="T48" s="45">
        <v>1E-3</v>
      </c>
      <c r="U48" s="45">
        <v>0.8</v>
      </c>
      <c r="V48" s="29">
        <v>44820</v>
      </c>
      <c r="W48" s="29">
        <v>44942</v>
      </c>
      <c r="X48" s="29">
        <v>44942</v>
      </c>
      <c r="Y48" s="30">
        <v>43010</v>
      </c>
      <c r="Z48" s="52">
        <v>220.22739020000003</v>
      </c>
      <c r="AA48" s="30">
        <v>9471980.0525020007</v>
      </c>
      <c r="AB48" s="52">
        <v>229.78248546849568</v>
      </c>
      <c r="AC48" s="31">
        <v>-9882944.6999999993</v>
      </c>
      <c r="AD48" s="31">
        <v>-410964.64749799855</v>
      </c>
      <c r="AE48" s="31"/>
    </row>
    <row r="49" spans="3:31" x14ac:dyDescent="0.25">
      <c r="E49" s="37"/>
      <c r="F49" s="38"/>
      <c r="G49" s="39"/>
      <c r="H49" s="39"/>
      <c r="I49" s="39"/>
      <c r="J49" s="39"/>
      <c r="K49" s="39"/>
      <c r="L49" s="40"/>
      <c r="M49" s="40"/>
      <c r="N49" s="40"/>
      <c r="O49" s="40"/>
      <c r="P49" s="40"/>
      <c r="Q49" s="18" t="s">
        <v>74</v>
      </c>
      <c r="R49" s="18" t="s">
        <v>44</v>
      </c>
      <c r="S49" s="32" t="s">
        <v>14</v>
      </c>
      <c r="T49" s="44">
        <v>6.4999999999999997E-3</v>
      </c>
      <c r="U49" s="44">
        <v>0.5</v>
      </c>
      <c r="V49" s="33">
        <v>44881</v>
      </c>
      <c r="W49" s="33">
        <v>45247</v>
      </c>
      <c r="X49" s="33">
        <v>44957</v>
      </c>
      <c r="Y49" s="34">
        <v>14599</v>
      </c>
      <c r="Z49" s="51">
        <v>496.34570929515718</v>
      </c>
      <c r="AA49" s="34">
        <v>7246151.0099999998</v>
      </c>
      <c r="AB49" s="51">
        <v>510.85182979000001</v>
      </c>
      <c r="AC49" s="35">
        <v>-7457925.8631042102</v>
      </c>
      <c r="AD49" s="35">
        <v>-211774.85310421046</v>
      </c>
      <c r="AE49" s="35"/>
    </row>
    <row r="50" spans="3:31" x14ac:dyDescent="0.25">
      <c r="E50" s="37"/>
      <c r="F50" s="38"/>
      <c r="G50" s="39"/>
      <c r="H50" s="39"/>
      <c r="I50" s="39"/>
      <c r="J50" s="39"/>
      <c r="K50" s="39"/>
      <c r="L50" s="40"/>
      <c r="M50" s="40"/>
      <c r="N50" s="40"/>
      <c r="O50" s="40"/>
      <c r="P50" s="40"/>
      <c r="Q50" s="12" t="s">
        <v>73</v>
      </c>
      <c r="R50" s="12" t="s">
        <v>17</v>
      </c>
      <c r="S50" s="28" t="s">
        <v>14</v>
      </c>
      <c r="T50" s="45">
        <v>6.4999999999999997E-3</v>
      </c>
      <c r="U50" s="45">
        <v>0.5</v>
      </c>
      <c r="V50" s="29">
        <v>44904</v>
      </c>
      <c r="W50" s="29">
        <v>45089</v>
      </c>
      <c r="X50" s="29">
        <v>44957</v>
      </c>
      <c r="Y50" s="30">
        <v>11330</v>
      </c>
      <c r="Z50" s="52">
        <v>441.24085083848189</v>
      </c>
      <c r="AA50" s="30">
        <v>4999258.84</v>
      </c>
      <c r="AB50" s="52">
        <v>450.03661281000001</v>
      </c>
      <c r="AC50" s="31">
        <v>-5098914.8231373001</v>
      </c>
      <c r="AD50" s="31">
        <v>-99655.983137300238</v>
      </c>
      <c r="AE50" s="31"/>
    </row>
    <row r="51" spans="3:31" x14ac:dyDescent="0.25">
      <c r="E51" s="37"/>
      <c r="F51" s="38"/>
      <c r="G51" s="39"/>
      <c r="H51" s="39"/>
      <c r="I51" s="39"/>
      <c r="J51" s="39"/>
      <c r="K51" s="39"/>
      <c r="L51" s="40"/>
      <c r="M51" s="40"/>
      <c r="N51" s="40"/>
      <c r="O51" s="40"/>
      <c r="P51" s="40"/>
      <c r="Q51" s="18" t="s">
        <v>56</v>
      </c>
      <c r="R51" s="18" t="s">
        <v>28</v>
      </c>
      <c r="S51" s="32" t="s">
        <v>14</v>
      </c>
      <c r="T51" s="44">
        <v>6.4999999999999997E-3</v>
      </c>
      <c r="U51" s="44">
        <v>0.5</v>
      </c>
      <c r="V51" s="33">
        <v>44876</v>
      </c>
      <c r="W51" s="33">
        <v>45237</v>
      </c>
      <c r="X51" s="33">
        <v>44957</v>
      </c>
      <c r="Y51" s="34">
        <v>19330</v>
      </c>
      <c r="Z51" s="51">
        <v>495.93387627076606</v>
      </c>
      <c r="AA51" s="34">
        <v>9586401.8283139076</v>
      </c>
      <c r="AB51" s="51">
        <v>510.97283819</v>
      </c>
      <c r="AC51" s="35">
        <v>-9877104.9622127004</v>
      </c>
      <c r="AD51" s="35">
        <v>-290703.13389879279</v>
      </c>
      <c r="AE51" s="35"/>
    </row>
    <row r="52" spans="3:31" x14ac:dyDescent="0.25">
      <c r="E52" s="37"/>
      <c r="F52" s="38"/>
      <c r="G52" s="39"/>
      <c r="H52" s="39"/>
      <c r="I52" s="39"/>
      <c r="J52" s="39"/>
      <c r="K52" s="39"/>
      <c r="L52" s="40"/>
      <c r="M52" s="40"/>
      <c r="N52" s="40"/>
      <c r="O52" s="40"/>
      <c r="P52" s="40"/>
      <c r="Q52" s="12" t="s">
        <v>75</v>
      </c>
      <c r="R52" s="12" t="s">
        <v>43</v>
      </c>
      <c r="S52" s="28" t="s">
        <v>14</v>
      </c>
      <c r="T52" s="45">
        <v>7.0000000000000001E-3</v>
      </c>
      <c r="U52" s="45">
        <v>0.5</v>
      </c>
      <c r="V52" s="29">
        <v>44910</v>
      </c>
      <c r="W52" s="29">
        <v>45000</v>
      </c>
      <c r="X52" s="29">
        <v>44998</v>
      </c>
      <c r="Y52" s="30">
        <v>4500</v>
      </c>
      <c r="Z52" s="52">
        <v>495.95995699999997</v>
      </c>
      <c r="AA52" s="30">
        <v>2231819.8064999999</v>
      </c>
      <c r="AB52" s="52">
        <v>512.1518244444444</v>
      </c>
      <c r="AC52" s="31">
        <v>-2304683.21</v>
      </c>
      <c r="AD52" s="31">
        <v>-72863.403500000015</v>
      </c>
      <c r="AE52" s="31"/>
    </row>
    <row r="53" spans="3:31" x14ac:dyDescent="0.25">
      <c r="E53" s="37"/>
      <c r="F53" s="38"/>
      <c r="G53" s="39"/>
      <c r="H53" s="39"/>
      <c r="I53" s="39"/>
      <c r="J53" s="39"/>
      <c r="K53" s="39"/>
      <c r="L53" s="40"/>
      <c r="M53" s="40"/>
      <c r="N53" s="40"/>
      <c r="O53" s="40"/>
      <c r="P53" s="40"/>
      <c r="Q53" s="18" t="s">
        <v>75</v>
      </c>
      <c r="R53" s="18" t="s">
        <v>43</v>
      </c>
      <c r="S53" s="32" t="s">
        <v>14</v>
      </c>
      <c r="T53" s="44">
        <v>7.0000000000000001E-3</v>
      </c>
      <c r="U53" s="44">
        <v>0.5</v>
      </c>
      <c r="V53" s="33">
        <v>44910</v>
      </c>
      <c r="W53" s="33">
        <v>45000</v>
      </c>
      <c r="X53" s="33">
        <v>45000</v>
      </c>
      <c r="Y53" s="34">
        <v>19696</v>
      </c>
      <c r="Z53" s="51">
        <v>495.95995699999997</v>
      </c>
      <c r="AA53" s="34">
        <v>9768427.3130719997</v>
      </c>
      <c r="AB53" s="51">
        <v>512.70056458164095</v>
      </c>
      <c r="AC53" s="35">
        <v>-10098150.32</v>
      </c>
      <c r="AD53" s="35">
        <v>-329723.0069280006</v>
      </c>
      <c r="AE53" s="35"/>
    </row>
    <row r="54" spans="3:31" x14ac:dyDescent="0.25">
      <c r="C54" s="41"/>
      <c r="E54" s="37"/>
      <c r="F54" s="38"/>
      <c r="G54" s="39"/>
      <c r="H54" s="39"/>
      <c r="I54" s="39"/>
      <c r="J54" s="39"/>
      <c r="K54" s="39"/>
      <c r="L54" s="40"/>
      <c r="M54" s="40"/>
      <c r="N54" s="40"/>
      <c r="O54" s="40"/>
      <c r="P54" s="40"/>
      <c r="Q54" s="12" t="s">
        <v>51</v>
      </c>
      <c r="R54" s="12" t="s">
        <v>18</v>
      </c>
      <c r="S54" s="28" t="s">
        <v>14</v>
      </c>
      <c r="T54" s="45">
        <v>7.4999999999999997E-3</v>
      </c>
      <c r="U54" s="45">
        <v>0.5</v>
      </c>
      <c r="V54" s="29">
        <v>44918</v>
      </c>
      <c r="W54" s="29">
        <v>45007</v>
      </c>
      <c r="X54" s="29">
        <v>45007</v>
      </c>
      <c r="Y54" s="30">
        <v>124696</v>
      </c>
      <c r="Z54" s="52">
        <v>524.16713500000003</v>
      </c>
      <c r="AA54" s="30">
        <v>65361545.065960005</v>
      </c>
      <c r="AB54" s="52">
        <v>541.63487232950536</v>
      </c>
      <c r="AC54" s="31">
        <v>-67539702.040000007</v>
      </c>
      <c r="AD54" s="31">
        <v>-2178156.9740400016</v>
      </c>
      <c r="AE54" s="31"/>
    </row>
    <row r="55" spans="3:31" x14ac:dyDescent="0.25">
      <c r="E55" s="37"/>
      <c r="F55" s="38"/>
      <c r="G55" s="39"/>
      <c r="H55" s="39"/>
      <c r="I55" s="39"/>
      <c r="J55" s="39"/>
      <c r="K55" s="39"/>
      <c r="L55" s="40"/>
      <c r="M55" s="40"/>
      <c r="N55" s="40"/>
      <c r="O55" s="40"/>
      <c r="P55" s="40"/>
      <c r="Q55" s="18" t="s">
        <v>75</v>
      </c>
      <c r="R55" s="18" t="s">
        <v>43</v>
      </c>
      <c r="S55" s="32" t="s">
        <v>14</v>
      </c>
      <c r="T55" s="44">
        <v>7.4999999999999997E-3</v>
      </c>
      <c r="U55" s="44">
        <v>0.5</v>
      </c>
      <c r="V55" s="33">
        <v>44922</v>
      </c>
      <c r="W55" s="33">
        <v>45012</v>
      </c>
      <c r="X55" s="33">
        <v>45012</v>
      </c>
      <c r="Y55" s="34">
        <v>23000</v>
      </c>
      <c r="Z55" s="51">
        <v>497.91556767999998</v>
      </c>
      <c r="AA55" s="34">
        <v>11452058.056639999</v>
      </c>
      <c r="AB55" s="51">
        <v>514.78505173913038</v>
      </c>
      <c r="AC55" s="35">
        <v>-11840056.189999999</v>
      </c>
      <c r="AD55" s="35">
        <v>-387998.13336000033</v>
      </c>
      <c r="AE55" s="35"/>
    </row>
    <row r="56" spans="3:31" x14ac:dyDescent="0.25">
      <c r="C56" s="41"/>
      <c r="E56" s="37"/>
      <c r="F56" s="38"/>
      <c r="G56" s="39"/>
      <c r="H56" s="39"/>
      <c r="I56" s="39"/>
      <c r="J56" s="39"/>
      <c r="K56" s="39"/>
      <c r="L56" s="39"/>
      <c r="M56" s="39"/>
      <c r="N56" s="40"/>
      <c r="O56" s="40"/>
      <c r="P56" s="40"/>
      <c r="Q56" s="12" t="s">
        <v>76</v>
      </c>
      <c r="R56" s="12" t="s">
        <v>27</v>
      </c>
      <c r="S56" s="28" t="s">
        <v>14</v>
      </c>
      <c r="T56" s="45">
        <v>6.4999999999999997E-3</v>
      </c>
      <c r="U56" s="45">
        <v>0.5</v>
      </c>
      <c r="V56" s="29">
        <v>44922</v>
      </c>
      <c r="W56" s="29">
        <v>45012</v>
      </c>
      <c r="X56" s="29">
        <v>45012</v>
      </c>
      <c r="Y56" s="30">
        <v>7366</v>
      </c>
      <c r="Z56" s="52">
        <v>538.78036850000001</v>
      </c>
      <c r="AA56" s="30">
        <v>3968656.1943709999</v>
      </c>
      <c r="AB56" s="52">
        <v>556.89828129242471</v>
      </c>
      <c r="AC56" s="31">
        <v>-4102112.74</v>
      </c>
      <c r="AD56" s="31">
        <v>-133456.54562900029</v>
      </c>
      <c r="AE56" s="31"/>
    </row>
    <row r="57" spans="3:31" x14ac:dyDescent="0.25">
      <c r="E57" s="37"/>
      <c r="F57" s="38"/>
      <c r="G57" s="39"/>
      <c r="H57" s="39"/>
      <c r="I57" s="39"/>
      <c r="J57" s="39"/>
      <c r="K57" s="39"/>
      <c r="L57" s="39"/>
      <c r="M57" s="39"/>
      <c r="N57" s="40"/>
      <c r="O57" s="40"/>
      <c r="P57" s="40"/>
      <c r="Q57" s="18" t="s">
        <v>56</v>
      </c>
      <c r="R57" s="18" t="s">
        <v>28</v>
      </c>
      <c r="S57" s="32" t="s">
        <v>14</v>
      </c>
      <c r="T57" s="44">
        <v>6.4999999999999997E-3</v>
      </c>
      <c r="U57" s="44">
        <v>0.5</v>
      </c>
      <c r="V57" s="33">
        <v>44876</v>
      </c>
      <c r="W57" s="33">
        <v>45237</v>
      </c>
      <c r="X57" s="33">
        <v>45020</v>
      </c>
      <c r="Y57" s="34">
        <v>4000</v>
      </c>
      <c r="Z57" s="51">
        <v>495.93387627076618</v>
      </c>
      <c r="AA57" s="34">
        <v>1983735.5050830648</v>
      </c>
      <c r="AB57" s="51">
        <v>522.82942500000001</v>
      </c>
      <c r="AC57" s="35">
        <v>-2091317.7</v>
      </c>
      <c r="AD57" s="35">
        <v>-107582.19491693517</v>
      </c>
      <c r="AE57" s="35"/>
    </row>
    <row r="58" spans="3:31" x14ac:dyDescent="0.25">
      <c r="E58" s="37"/>
      <c r="F58" s="38"/>
      <c r="G58" s="39"/>
      <c r="H58" s="39"/>
      <c r="I58" s="39"/>
      <c r="J58" s="39"/>
      <c r="K58" s="39"/>
      <c r="L58" s="40"/>
      <c r="M58" s="40"/>
      <c r="N58" s="40"/>
      <c r="O58" s="40"/>
      <c r="Q58" s="12" t="s">
        <v>56</v>
      </c>
      <c r="R58" s="12" t="s">
        <v>28</v>
      </c>
      <c r="S58" s="28" t="s">
        <v>14</v>
      </c>
      <c r="T58" s="45">
        <v>6.4999999999999997E-3</v>
      </c>
      <c r="U58" s="45">
        <v>0.5</v>
      </c>
      <c r="V58" s="29">
        <v>44904</v>
      </c>
      <c r="W58" s="29">
        <v>45089</v>
      </c>
      <c r="X58" s="29">
        <v>45048</v>
      </c>
      <c r="Y58" s="30">
        <v>3815</v>
      </c>
      <c r="Z58" s="52">
        <v>498.80784593639572</v>
      </c>
      <c r="AA58" s="30">
        <v>1902951.9322473498</v>
      </c>
      <c r="AB58" s="52">
        <v>525.29850589777197</v>
      </c>
      <c r="AC58" s="31">
        <v>-2004013.8</v>
      </c>
      <c r="AD58" s="31">
        <v>-101061.86775265029</v>
      </c>
      <c r="AE58" s="31"/>
    </row>
    <row r="59" spans="3:31" x14ac:dyDescent="0.25">
      <c r="Q59" s="18" t="s">
        <v>76</v>
      </c>
      <c r="R59" s="18" t="s">
        <v>27</v>
      </c>
      <c r="S59" s="32" t="s">
        <v>14</v>
      </c>
      <c r="T59" s="44">
        <v>9.4999999999999998E-3</v>
      </c>
      <c r="U59" s="44">
        <v>0.5</v>
      </c>
      <c r="V59" s="33">
        <v>44970</v>
      </c>
      <c r="W59" s="33">
        <v>45152</v>
      </c>
      <c r="X59" s="33">
        <v>45048</v>
      </c>
      <c r="Y59" s="34">
        <v>2056</v>
      </c>
      <c r="Z59" s="51">
        <v>473.51606291687602</v>
      </c>
      <c r="AA59" s="34">
        <v>973549.02535709715</v>
      </c>
      <c r="AB59" s="51">
        <v>486.86879863813232</v>
      </c>
      <c r="AC59" s="35">
        <v>-1001002.25</v>
      </c>
      <c r="AD59" s="35">
        <v>-27453.224642902846</v>
      </c>
      <c r="AE59" s="35"/>
    </row>
    <row r="60" spans="3:31" x14ac:dyDescent="0.25">
      <c r="Q60" s="12" t="s">
        <v>79</v>
      </c>
      <c r="R60" s="12" t="s">
        <v>42</v>
      </c>
      <c r="S60" s="28" t="s">
        <v>14</v>
      </c>
      <c r="T60" s="45">
        <v>6.4999999999999997E-3</v>
      </c>
      <c r="U60" s="45">
        <v>0.5</v>
      </c>
      <c r="V60" s="29">
        <v>44869</v>
      </c>
      <c r="W60" s="29">
        <v>45050</v>
      </c>
      <c r="X60" s="29">
        <v>45050</v>
      </c>
      <c r="Y60" s="30">
        <v>42457</v>
      </c>
      <c r="Z60" s="52">
        <v>497.11840097039357</v>
      </c>
      <c r="AA60" s="30">
        <v>21106155.949999999</v>
      </c>
      <c r="AB60" s="52">
        <v>530.83114044798265</v>
      </c>
      <c r="AC60" s="31">
        <v>-22537497.73</v>
      </c>
      <c r="AD60" s="31">
        <v>-1431341.7800000012</v>
      </c>
      <c r="AE60" s="31"/>
    </row>
    <row r="61" spans="3:31" x14ac:dyDescent="0.25">
      <c r="Q61" s="18" t="s">
        <v>45</v>
      </c>
      <c r="R61" s="18" t="s">
        <v>6</v>
      </c>
      <c r="S61" s="32" t="s">
        <v>14</v>
      </c>
      <c r="T61" s="44">
        <v>7.0000000000000001E-3</v>
      </c>
      <c r="U61" s="44">
        <v>0.5</v>
      </c>
      <c r="V61" s="33">
        <v>44869</v>
      </c>
      <c r="W61" s="33">
        <v>45050</v>
      </c>
      <c r="X61" s="33">
        <v>45050</v>
      </c>
      <c r="Y61" s="34">
        <v>47458</v>
      </c>
      <c r="Z61" s="51">
        <v>461.12811117198362</v>
      </c>
      <c r="AA61" s="34">
        <v>21884217.899999999</v>
      </c>
      <c r="AB61" s="51">
        <v>492.51949955750348</v>
      </c>
      <c r="AC61" s="35">
        <v>-23373990.41</v>
      </c>
      <c r="AD61" s="35">
        <v>-1489772.5100000016</v>
      </c>
      <c r="AE61" s="35"/>
    </row>
    <row r="62" spans="3:31" x14ac:dyDescent="0.25">
      <c r="Q62" s="12" t="s">
        <v>50</v>
      </c>
      <c r="R62" s="12" t="s">
        <v>19</v>
      </c>
      <c r="S62" s="28" t="s">
        <v>14</v>
      </c>
      <c r="T62" s="45">
        <v>7.0000000000000001E-3</v>
      </c>
      <c r="U62" s="45">
        <v>0.5</v>
      </c>
      <c r="V62" s="29">
        <v>44869</v>
      </c>
      <c r="W62" s="29">
        <v>45050</v>
      </c>
      <c r="X62" s="29">
        <v>45050</v>
      </c>
      <c r="Y62" s="30">
        <v>50000</v>
      </c>
      <c r="Z62" s="52">
        <v>556.50887740000007</v>
      </c>
      <c r="AA62" s="30">
        <v>27825443.870000005</v>
      </c>
      <c r="AB62" s="52">
        <v>594.39333060000001</v>
      </c>
      <c r="AC62" s="31">
        <v>-29719666.530000001</v>
      </c>
      <c r="AD62" s="31">
        <v>-1894222.6599999964</v>
      </c>
      <c r="AE62" s="31"/>
    </row>
    <row r="63" spans="3:31" x14ac:dyDescent="0.25">
      <c r="Q63" s="18" t="s">
        <v>48</v>
      </c>
      <c r="R63" s="18" t="s">
        <v>9</v>
      </c>
      <c r="S63" s="32" t="s">
        <v>14</v>
      </c>
      <c r="T63" s="44">
        <v>6.4999999999999997E-3</v>
      </c>
      <c r="U63" s="44">
        <v>0.5</v>
      </c>
      <c r="V63" s="33">
        <v>44883</v>
      </c>
      <c r="W63" s="33">
        <v>45064</v>
      </c>
      <c r="X63" s="33">
        <v>45064</v>
      </c>
      <c r="Y63" s="34">
        <v>55920</v>
      </c>
      <c r="Z63" s="51">
        <v>536.90404349999994</v>
      </c>
      <c r="AA63" s="34">
        <v>30023674.112519998</v>
      </c>
      <c r="AB63" s="51">
        <v>573.62082153075823</v>
      </c>
      <c r="AC63" s="35">
        <v>-32076876.34</v>
      </c>
      <c r="AD63" s="35">
        <v>-2053202.2274800017</v>
      </c>
      <c r="AE63" s="35"/>
    </row>
    <row r="64" spans="3:31" x14ac:dyDescent="0.25">
      <c r="Q64" s="12" t="s">
        <v>56</v>
      </c>
      <c r="R64" s="12" t="s">
        <v>28</v>
      </c>
      <c r="S64" s="28" t="s">
        <v>14</v>
      </c>
      <c r="T64" s="45">
        <v>6.4999999999999997E-3</v>
      </c>
      <c r="U64" s="45">
        <v>0.5</v>
      </c>
      <c r="V64" s="29">
        <v>44904</v>
      </c>
      <c r="W64" s="29">
        <v>45089</v>
      </c>
      <c r="X64" s="29">
        <v>45089</v>
      </c>
      <c r="Y64" s="30">
        <v>24485</v>
      </c>
      <c r="Z64" s="52">
        <v>498.80784593639572</v>
      </c>
      <c r="AA64" s="30">
        <v>12213310.107752649</v>
      </c>
      <c r="AB64" s="52">
        <v>533.20373861547887</v>
      </c>
      <c r="AC64" s="31">
        <v>-13055493.539999999</v>
      </c>
      <c r="AD64" s="31">
        <v>-842183.43224734999</v>
      </c>
      <c r="AE64" s="31"/>
    </row>
    <row r="65" spans="17:31" x14ac:dyDescent="0.25">
      <c r="Q65" s="18" t="s">
        <v>47</v>
      </c>
      <c r="R65" s="18" t="s">
        <v>11</v>
      </c>
      <c r="S65" s="32" t="s">
        <v>14</v>
      </c>
      <c r="T65" s="44">
        <v>8.5000000000000006E-3</v>
      </c>
      <c r="U65" s="44">
        <v>0.5</v>
      </c>
      <c r="V65" s="33">
        <v>44943</v>
      </c>
      <c r="W65" s="33">
        <v>45124</v>
      </c>
      <c r="X65" s="33">
        <v>45124</v>
      </c>
      <c r="Y65" s="34">
        <v>13974001</v>
      </c>
      <c r="Z65" s="51">
        <v>0.56082399999999999</v>
      </c>
      <c r="AA65" s="34">
        <v>7836955.1368239997</v>
      </c>
      <c r="AB65" s="51">
        <v>0.59943754977547237</v>
      </c>
      <c r="AC65" s="35">
        <v>-8376540.9199999999</v>
      </c>
      <c r="AD65" s="35">
        <v>-539585.78317600023</v>
      </c>
      <c r="AE65" s="35">
        <v>-489853.88600399997</v>
      </c>
    </row>
    <row r="66" spans="17:31" x14ac:dyDescent="0.25">
      <c r="Q66" s="12" t="s">
        <v>77</v>
      </c>
      <c r="R66" s="12" t="s">
        <v>40</v>
      </c>
      <c r="S66" s="28" t="s">
        <v>14</v>
      </c>
      <c r="T66" s="45">
        <v>6.4999999999999997E-3</v>
      </c>
      <c r="U66" s="45">
        <v>0.5</v>
      </c>
      <c r="V66" s="29">
        <v>44943</v>
      </c>
      <c r="W66" s="29">
        <v>45124</v>
      </c>
      <c r="X66" s="29">
        <v>45124</v>
      </c>
      <c r="Y66" s="30">
        <v>64431</v>
      </c>
      <c r="Z66" s="52">
        <v>501.12312050000003</v>
      </c>
      <c r="AA66" s="30">
        <v>32287863.776935503</v>
      </c>
      <c r="AB66" s="52">
        <v>535.10744532911178</v>
      </c>
      <c r="AC66" s="31">
        <v>-34477507.810000002</v>
      </c>
      <c r="AD66" s="31">
        <v>-2189644.0330644995</v>
      </c>
      <c r="AE66" s="31">
        <v>-1987919.6335544959</v>
      </c>
    </row>
    <row r="67" spans="17:31" x14ac:dyDescent="0.25">
      <c r="Q67" s="18" t="s">
        <v>52</v>
      </c>
      <c r="R67" s="18" t="s">
        <v>20</v>
      </c>
      <c r="S67" s="32" t="s">
        <v>14</v>
      </c>
      <c r="T67" s="44">
        <v>8.9999999999999993E-3</v>
      </c>
      <c r="U67" s="44">
        <v>0.5</v>
      </c>
      <c r="V67" s="33">
        <v>44943</v>
      </c>
      <c r="W67" s="33">
        <v>45124</v>
      </c>
      <c r="X67" s="33">
        <v>45124</v>
      </c>
      <c r="Y67" s="34">
        <v>43010</v>
      </c>
      <c r="Z67" s="51">
        <v>544.62888899999996</v>
      </c>
      <c r="AA67" s="34">
        <v>23424488.515889999</v>
      </c>
      <c r="AB67" s="51">
        <v>582.26823017902814</v>
      </c>
      <c r="AC67" s="35">
        <v>-25043356.579999998</v>
      </c>
      <c r="AD67" s="35">
        <v>-1618868.0641099997</v>
      </c>
      <c r="AE67" s="35">
        <v>-1469646.0556690022</v>
      </c>
    </row>
    <row r="68" spans="17:31" x14ac:dyDescent="0.25">
      <c r="Q68" s="12" t="s">
        <v>56</v>
      </c>
      <c r="R68" s="12" t="s">
        <v>28</v>
      </c>
      <c r="S68" s="28" t="s">
        <v>14</v>
      </c>
      <c r="T68" s="45">
        <v>6.4999999999999997E-3</v>
      </c>
      <c r="U68" s="45">
        <v>0.5</v>
      </c>
      <c r="V68" s="29">
        <v>44876</v>
      </c>
      <c r="W68" s="29">
        <v>45237</v>
      </c>
      <c r="X68" s="29">
        <v>45127</v>
      </c>
      <c r="Y68" s="30">
        <v>1870</v>
      </c>
      <c r="Z68" s="52">
        <v>495.93387627076618</v>
      </c>
      <c r="AA68" s="30">
        <v>927396.34862633271</v>
      </c>
      <c r="AB68" s="52">
        <v>543.59143850267378</v>
      </c>
      <c r="AC68" s="31">
        <v>-1016515.99</v>
      </c>
      <c r="AD68" s="31">
        <v>-89119.641373667284</v>
      </c>
      <c r="AE68" s="31">
        <v>-81556.124920487171</v>
      </c>
    </row>
    <row r="69" spans="17:31" x14ac:dyDescent="0.25">
      <c r="Q69" s="18" t="s">
        <v>76</v>
      </c>
      <c r="R69" s="18" t="s">
        <v>27</v>
      </c>
      <c r="S69" s="32" t="s">
        <v>14</v>
      </c>
      <c r="T69" s="44">
        <v>6.4999999999999997E-3</v>
      </c>
      <c r="U69" s="44">
        <v>0.5</v>
      </c>
      <c r="V69" s="33">
        <v>45013</v>
      </c>
      <c r="W69" s="33">
        <v>45197</v>
      </c>
      <c r="X69" s="33">
        <v>45134</v>
      </c>
      <c r="Y69" s="34">
        <v>7366</v>
      </c>
      <c r="Z69" s="51">
        <v>547.43262449999997</v>
      </c>
      <c r="AA69" s="34">
        <v>4032388.7120669996</v>
      </c>
      <c r="AB69" s="51">
        <v>572.21609529813861</v>
      </c>
      <c r="AC69" s="35">
        <v>-4214943.7579660891</v>
      </c>
      <c r="AD69" s="35">
        <v>-182555.04589908943</v>
      </c>
      <c r="AE69" s="35">
        <v>-140049.01306800032</v>
      </c>
    </row>
    <row r="70" spans="17:31" x14ac:dyDescent="0.25">
      <c r="Q70" s="12" t="s">
        <v>76</v>
      </c>
      <c r="R70" s="12" t="s">
        <v>27</v>
      </c>
      <c r="S70" s="28" t="s">
        <v>14</v>
      </c>
      <c r="T70" s="45">
        <v>7.0000000000000001E-3</v>
      </c>
      <c r="U70" s="45">
        <v>0.5</v>
      </c>
      <c r="V70" s="29">
        <v>44881</v>
      </c>
      <c r="W70" s="29">
        <v>45247</v>
      </c>
      <c r="X70" s="29">
        <v>45134</v>
      </c>
      <c r="Y70" s="30">
        <v>17189</v>
      </c>
      <c r="Z70" s="52">
        <v>537.61172610390372</v>
      </c>
      <c r="AA70" s="30">
        <v>9241007.9600000009</v>
      </c>
      <c r="AB70" s="52">
        <v>590.42184923863761</v>
      </c>
      <c r="AC70" s="31">
        <v>-10148761.166562941</v>
      </c>
      <c r="AD70" s="31">
        <v>-907753.20656294003</v>
      </c>
      <c r="AE70" s="31">
        <v>-805030.49993899837</v>
      </c>
    </row>
    <row r="71" spans="17:31" x14ac:dyDescent="0.25">
      <c r="Q71" s="18" t="s">
        <v>56</v>
      </c>
      <c r="R71" s="18" t="s">
        <v>28</v>
      </c>
      <c r="S71" s="32" t="s">
        <v>14</v>
      </c>
      <c r="T71" s="44">
        <v>6.4999999999999997E-3</v>
      </c>
      <c r="U71" s="44">
        <v>0.5</v>
      </c>
      <c r="V71" s="33">
        <v>44876</v>
      </c>
      <c r="W71" s="33">
        <v>45237</v>
      </c>
      <c r="X71" s="33">
        <v>45148</v>
      </c>
      <c r="Y71" s="34">
        <v>2000</v>
      </c>
      <c r="Z71" s="51">
        <v>495.93387627076618</v>
      </c>
      <c r="AA71" s="34">
        <v>991867.75254153239</v>
      </c>
      <c r="AB71" s="51">
        <v>547.91071499999998</v>
      </c>
      <c r="AC71" s="35">
        <v>-1095821.43</v>
      </c>
      <c r="AD71" s="35">
        <v>-103953.67745846754</v>
      </c>
      <c r="AE71" s="35">
        <v>-99382.511116365902</v>
      </c>
    </row>
    <row r="72" spans="17:31" x14ac:dyDescent="0.25">
      <c r="Q72" s="12" t="s">
        <v>57</v>
      </c>
      <c r="R72" s="12" t="s">
        <v>41</v>
      </c>
      <c r="S72" s="28" t="s">
        <v>14</v>
      </c>
      <c r="T72" s="45">
        <v>8.5000000000000006E-3</v>
      </c>
      <c r="U72" s="45">
        <v>0.5</v>
      </c>
      <c r="V72" s="29">
        <v>44881</v>
      </c>
      <c r="W72" s="29">
        <v>45247</v>
      </c>
      <c r="X72" s="29">
        <v>45148</v>
      </c>
      <c r="Y72" s="30">
        <v>10000</v>
      </c>
      <c r="Z72" s="52">
        <v>472.2428032520325</v>
      </c>
      <c r="AA72" s="30">
        <v>4722428.0325203249</v>
      </c>
      <c r="AB72" s="52">
        <v>521.94040800000005</v>
      </c>
      <c r="AC72" s="31">
        <v>-5219404.08</v>
      </c>
      <c r="AD72" s="31">
        <v>-496976.04747967515</v>
      </c>
      <c r="AE72" s="31">
        <v>-474875.95135423925</v>
      </c>
    </row>
    <row r="73" spans="17:31" x14ac:dyDescent="0.25">
      <c r="Q73" s="18" t="s">
        <v>76</v>
      </c>
      <c r="R73" s="18" t="s">
        <v>27</v>
      </c>
      <c r="S73" s="32" t="s">
        <v>14</v>
      </c>
      <c r="T73" s="44">
        <v>9.4999999999999998E-3</v>
      </c>
      <c r="U73" s="44">
        <v>0.5</v>
      </c>
      <c r="V73" s="33">
        <v>44970</v>
      </c>
      <c r="W73" s="33">
        <v>45152</v>
      </c>
      <c r="X73" s="33">
        <v>45153</v>
      </c>
      <c r="Y73" s="34">
        <v>99443</v>
      </c>
      <c r="Z73" s="51">
        <v>473.51606291687602</v>
      </c>
      <c r="AA73" s="34">
        <v>47087857.8446429</v>
      </c>
      <c r="AB73" s="51">
        <v>506.5773337489818</v>
      </c>
      <c r="AC73" s="35">
        <v>-50375569.799999997</v>
      </c>
      <c r="AD73" s="35">
        <v>-3287711.9553570971</v>
      </c>
      <c r="AE73" s="35">
        <v>-3019914.5074891001</v>
      </c>
    </row>
    <row r="74" spans="17:31" x14ac:dyDescent="0.25">
      <c r="Q74" s="12" t="s">
        <v>75</v>
      </c>
      <c r="R74" s="12" t="s">
        <v>43</v>
      </c>
      <c r="S74" s="28" t="s">
        <v>14</v>
      </c>
      <c r="T74" s="45">
        <v>7.0000000000000001E-3</v>
      </c>
      <c r="U74" s="45">
        <v>0.5</v>
      </c>
      <c r="V74" s="29">
        <v>45001</v>
      </c>
      <c r="W74" s="29">
        <v>45181</v>
      </c>
      <c r="X74" s="29">
        <v>45181</v>
      </c>
      <c r="Y74" s="30">
        <v>19696</v>
      </c>
      <c r="Z74" s="52">
        <v>502.36730499999999</v>
      </c>
      <c r="AA74" s="30">
        <v>9894626.4392799996</v>
      </c>
      <c r="AB74" s="52">
        <v>536.31257260357427</v>
      </c>
      <c r="AC74" s="31">
        <v>-10563212.43</v>
      </c>
      <c r="AD74" s="31">
        <v>-668585.99072000012</v>
      </c>
      <c r="AE74" s="31">
        <v>-630358.17720962316</v>
      </c>
    </row>
    <row r="75" spans="17:31" x14ac:dyDescent="0.25">
      <c r="Q75" s="18" t="s">
        <v>51</v>
      </c>
      <c r="R75" s="18" t="s">
        <v>18</v>
      </c>
      <c r="S75" s="32" t="s">
        <v>14</v>
      </c>
      <c r="T75" s="44">
        <v>7.4999999999999997E-3</v>
      </c>
      <c r="U75" s="44">
        <v>0.5</v>
      </c>
      <c r="V75" s="33">
        <v>45008</v>
      </c>
      <c r="W75" s="33">
        <v>45191</v>
      </c>
      <c r="X75" s="33">
        <v>45191</v>
      </c>
      <c r="Y75" s="34">
        <v>124696</v>
      </c>
      <c r="Z75" s="51">
        <v>525.47009700000001</v>
      </c>
      <c r="AA75" s="34">
        <v>65524019.215512</v>
      </c>
      <c r="AB75" s="51">
        <v>561.92917318919615</v>
      </c>
      <c r="AC75" s="35">
        <v>-70070320.180000007</v>
      </c>
      <c r="AD75" s="35">
        <v>-4546300.9644880071</v>
      </c>
      <c r="AE75" s="35">
        <v>-4003203.2648063675</v>
      </c>
    </row>
    <row r="76" spans="17:31" x14ac:dyDescent="0.25">
      <c r="Q76" s="12" t="s">
        <v>56</v>
      </c>
      <c r="R76" s="12" t="s">
        <v>28</v>
      </c>
      <c r="S76" s="28" t="s">
        <v>14</v>
      </c>
      <c r="T76" s="45">
        <v>7.0000000000000001E-3</v>
      </c>
      <c r="U76" s="45">
        <v>0.5</v>
      </c>
      <c r="V76" s="29">
        <v>45096</v>
      </c>
      <c r="W76" s="29">
        <v>45279</v>
      </c>
      <c r="X76" s="29">
        <v>45191</v>
      </c>
      <c r="Y76" s="30">
        <v>2000</v>
      </c>
      <c r="Z76" s="52">
        <v>499.02835948000001</v>
      </c>
      <c r="AA76" s="30">
        <v>998056.71895999997</v>
      </c>
      <c r="AB76" s="52">
        <v>517.20646999999997</v>
      </c>
      <c r="AC76" s="31">
        <v>-1034412.94</v>
      </c>
      <c r="AD76" s="31">
        <v>-36356.221039999975</v>
      </c>
      <c r="AE76" s="31">
        <v>-28369.079970674124</v>
      </c>
    </row>
    <row r="77" spans="17:31" x14ac:dyDescent="0.25">
      <c r="Q77" s="18" t="s">
        <v>52</v>
      </c>
      <c r="R77" s="18" t="s">
        <v>20</v>
      </c>
      <c r="S77" s="32" t="s">
        <v>14</v>
      </c>
      <c r="T77" s="44">
        <v>8.9999999999999993E-3</v>
      </c>
      <c r="U77" s="44">
        <v>0.5</v>
      </c>
      <c r="V77" s="33">
        <v>45012</v>
      </c>
      <c r="W77" s="33">
        <v>45196</v>
      </c>
      <c r="X77" s="33">
        <v>45196</v>
      </c>
      <c r="Y77" s="34">
        <v>27767</v>
      </c>
      <c r="Z77" s="51">
        <v>543.85054600000001</v>
      </c>
      <c r="AA77" s="34">
        <v>15101098.110781999</v>
      </c>
      <c r="AB77" s="51">
        <v>582.27273562142113</v>
      </c>
      <c r="AC77" s="35">
        <v>-16167967.050000001</v>
      </c>
      <c r="AD77" s="35">
        <v>-1066868.9392180014</v>
      </c>
      <c r="AE77" s="35">
        <v>-915695.05445780046</v>
      </c>
    </row>
    <row r="78" spans="17:31" x14ac:dyDescent="0.25">
      <c r="Q78" s="12" t="s">
        <v>75</v>
      </c>
      <c r="R78" s="12" t="s">
        <v>43</v>
      </c>
      <c r="S78" s="28" t="s">
        <v>14</v>
      </c>
      <c r="T78" s="45">
        <v>7.4999999999999997E-3</v>
      </c>
      <c r="U78" s="45">
        <v>0.5</v>
      </c>
      <c r="V78" s="29">
        <v>45013</v>
      </c>
      <c r="W78" s="29">
        <v>45197</v>
      </c>
      <c r="X78" s="29">
        <v>45197</v>
      </c>
      <c r="Y78" s="30">
        <v>23000</v>
      </c>
      <c r="Z78" s="52">
        <v>505.19813349999998</v>
      </c>
      <c r="AA78" s="30">
        <v>11619557.070499999</v>
      </c>
      <c r="AB78" s="52">
        <v>540.46524652173912</v>
      </c>
      <c r="AC78" s="31">
        <v>-12430700.67</v>
      </c>
      <c r="AD78" s="31">
        <v>-811143.59950000048</v>
      </c>
      <c r="AE78" s="31">
        <v>-690037.59872005135</v>
      </c>
    </row>
    <row r="79" spans="17:31" x14ac:dyDescent="0.25">
      <c r="Q79" s="18" t="s">
        <v>75</v>
      </c>
      <c r="R79" s="18" t="s">
        <v>43</v>
      </c>
      <c r="S79" s="32" t="s">
        <v>14</v>
      </c>
      <c r="T79" s="44">
        <v>7.0000000000000001E-3</v>
      </c>
      <c r="U79" s="44">
        <v>0.5</v>
      </c>
      <c r="V79" s="33">
        <v>45184</v>
      </c>
      <c r="W79" s="33">
        <v>45278</v>
      </c>
      <c r="X79" s="33">
        <v>45209</v>
      </c>
      <c r="Y79" s="34">
        <v>22000</v>
      </c>
      <c r="Z79" s="51">
        <v>487.40644150000003</v>
      </c>
      <c r="AA79" s="34">
        <v>10722941.713000001</v>
      </c>
      <c r="AB79" s="51">
        <v>491.60460909090909</v>
      </c>
      <c r="AC79" s="35">
        <v>-10815301.4</v>
      </c>
      <c r="AD79" s="35">
        <v>-92359.686999998987</v>
      </c>
      <c r="AE79" s="35">
        <v>0</v>
      </c>
    </row>
    <row r="80" spans="17:31" x14ac:dyDescent="0.25">
      <c r="Q80" s="12" t="s">
        <v>58</v>
      </c>
      <c r="R80" s="12" t="s">
        <v>26</v>
      </c>
      <c r="S80" s="28" t="s">
        <v>14</v>
      </c>
      <c r="T80" s="45">
        <v>8.9999999999999993E-3</v>
      </c>
      <c r="U80" s="45">
        <v>0.5</v>
      </c>
      <c r="V80" s="29">
        <v>45034</v>
      </c>
      <c r="W80" s="29">
        <v>45217</v>
      </c>
      <c r="X80" s="29">
        <v>45217</v>
      </c>
      <c r="Y80" s="30">
        <v>95857</v>
      </c>
      <c r="Z80" s="52">
        <v>564.13009499999998</v>
      </c>
      <c r="AA80" s="30">
        <v>54075818.516415</v>
      </c>
      <c r="AB80" s="52">
        <v>603.36061091000136</v>
      </c>
      <c r="AC80" s="31">
        <v>-57836338.079999998</v>
      </c>
      <c r="AD80" s="31">
        <v>-3760519.5635849983</v>
      </c>
      <c r="AE80" s="31">
        <v>-3408860.9126118049</v>
      </c>
    </row>
    <row r="81" spans="17:31" x14ac:dyDescent="0.25">
      <c r="Q81" s="18" t="s">
        <v>56</v>
      </c>
      <c r="R81" s="18" t="s">
        <v>28</v>
      </c>
      <c r="S81" s="32" t="s">
        <v>14</v>
      </c>
      <c r="T81" s="44">
        <v>7.0000000000000001E-3</v>
      </c>
      <c r="U81" s="44">
        <v>0.5</v>
      </c>
      <c r="V81" s="33">
        <v>45096</v>
      </c>
      <c r="W81" s="33">
        <v>45279</v>
      </c>
      <c r="X81" s="33">
        <v>45229</v>
      </c>
      <c r="Y81" s="34">
        <v>10025</v>
      </c>
      <c r="Z81" s="51">
        <v>499.02835948000001</v>
      </c>
      <c r="AA81" s="34">
        <v>5002759.3037870005</v>
      </c>
      <c r="AB81" s="51">
        <v>523.71683192019952</v>
      </c>
      <c r="AC81" s="35">
        <v>-5250261.24</v>
      </c>
      <c r="AD81" s="35">
        <v>-247501.93621299975</v>
      </c>
      <c r="AE81" s="35">
        <v>-195223.60748365335</v>
      </c>
    </row>
    <row r="82" spans="17:31" x14ac:dyDescent="0.25">
      <c r="Q82" s="12" t="s">
        <v>45</v>
      </c>
      <c r="R82" s="12" t="s">
        <v>6</v>
      </c>
      <c r="S82" s="28" t="s">
        <v>14</v>
      </c>
      <c r="T82" s="45">
        <v>7.0000000000000001E-3</v>
      </c>
      <c r="U82" s="45">
        <v>0.5</v>
      </c>
      <c r="V82" s="29">
        <v>45051</v>
      </c>
      <c r="W82" s="29">
        <v>45236</v>
      </c>
      <c r="X82" s="29">
        <v>45236</v>
      </c>
      <c r="Y82" s="30">
        <v>47458</v>
      </c>
      <c r="Z82" s="52">
        <v>408.18101849999999</v>
      </c>
      <c r="AA82" s="30">
        <v>19371454.775973</v>
      </c>
      <c r="AB82" s="52">
        <v>436.17596295671967</v>
      </c>
      <c r="AC82" s="31">
        <v>-20700038.850000001</v>
      </c>
      <c r="AD82" s="31">
        <v>-1328584.0740270019</v>
      </c>
      <c r="AE82" s="31">
        <v>-1297899.7221893072</v>
      </c>
    </row>
    <row r="83" spans="17:31" x14ac:dyDescent="0.25">
      <c r="Q83" s="18" t="s">
        <v>50</v>
      </c>
      <c r="R83" s="18" t="s">
        <v>19</v>
      </c>
      <c r="S83" s="32" t="s">
        <v>14</v>
      </c>
      <c r="T83" s="44">
        <v>7.0000000000000001E-3</v>
      </c>
      <c r="U83" s="44">
        <v>0.5</v>
      </c>
      <c r="V83" s="33">
        <v>45051</v>
      </c>
      <c r="W83" s="33">
        <v>45236</v>
      </c>
      <c r="X83" s="33">
        <v>45236</v>
      </c>
      <c r="Y83" s="34">
        <v>50000</v>
      </c>
      <c r="Z83" s="51">
        <v>554.16829250000001</v>
      </c>
      <c r="AA83" s="34">
        <v>27708414.625</v>
      </c>
      <c r="AB83" s="51">
        <v>592.1757202</v>
      </c>
      <c r="AC83" s="35">
        <v>-29608786.010000002</v>
      </c>
      <c r="AD83" s="35">
        <v>-1900371.3850000016</v>
      </c>
      <c r="AE83" s="35">
        <v>-1856481.3050952964</v>
      </c>
    </row>
    <row r="84" spans="17:31" x14ac:dyDescent="0.25">
      <c r="Q84" s="12" t="s">
        <v>56</v>
      </c>
      <c r="R84" s="12" t="s">
        <v>28</v>
      </c>
      <c r="S84" s="28" t="s">
        <v>14</v>
      </c>
      <c r="T84" s="45">
        <v>6.4999999999999997E-3</v>
      </c>
      <c r="U84" s="45">
        <v>0.5</v>
      </c>
      <c r="V84" s="29">
        <v>44876</v>
      </c>
      <c r="W84" s="29">
        <v>45237</v>
      </c>
      <c r="X84" s="29">
        <v>45237</v>
      </c>
      <c r="Y84" s="30">
        <v>13130</v>
      </c>
      <c r="Z84" s="52">
        <v>495.93387627076618</v>
      </c>
      <c r="AA84" s="30">
        <v>6511611.7954351595</v>
      </c>
      <c r="AB84" s="52">
        <v>564.81030312261998</v>
      </c>
      <c r="AC84" s="31">
        <v>-7415959.2800000003</v>
      </c>
      <c r="AD84" s="31">
        <v>-904347.48456484079</v>
      </c>
      <c r="AE84" s="31">
        <v>-889839.39738689922</v>
      </c>
    </row>
    <row r="85" spans="17:31" x14ac:dyDescent="0.25">
      <c r="Q85" s="18" t="s">
        <v>79</v>
      </c>
      <c r="R85" s="18" t="s">
        <v>42</v>
      </c>
      <c r="S85" s="32" t="s">
        <v>14</v>
      </c>
      <c r="T85" s="44">
        <v>6.4999999999999997E-3</v>
      </c>
      <c r="U85" s="44">
        <v>0.5</v>
      </c>
      <c r="V85" s="33">
        <v>45055</v>
      </c>
      <c r="W85" s="33">
        <v>45239</v>
      </c>
      <c r="X85" s="33">
        <v>45239</v>
      </c>
      <c r="Y85" s="34">
        <v>42457</v>
      </c>
      <c r="Z85" s="51">
        <v>503.79675300000002</v>
      </c>
      <c r="AA85" s="34">
        <v>21389698.742121</v>
      </c>
      <c r="AB85" s="51">
        <v>538.41675766069204</v>
      </c>
      <c r="AC85" s="35">
        <v>-22859560.280000001</v>
      </c>
      <c r="AD85" s="35">
        <v>-1469861.5378790013</v>
      </c>
      <c r="AE85" s="35">
        <v>-1403215.2955283001</v>
      </c>
    </row>
    <row r="86" spans="17:31" x14ac:dyDescent="0.25">
      <c r="Q86" s="12" t="s">
        <v>52</v>
      </c>
      <c r="R86" s="12" t="s">
        <v>20</v>
      </c>
      <c r="S86" s="28" t="s">
        <v>14</v>
      </c>
      <c r="T86" s="45">
        <v>8.9999999999999993E-3</v>
      </c>
      <c r="U86" s="45">
        <v>0.5</v>
      </c>
      <c r="V86" s="29">
        <v>44881</v>
      </c>
      <c r="W86" s="29">
        <v>45247</v>
      </c>
      <c r="X86" s="29">
        <v>45247</v>
      </c>
      <c r="Y86" s="30">
        <v>25676</v>
      </c>
      <c r="Z86" s="52">
        <v>543.46347016669267</v>
      </c>
      <c r="AA86" s="30">
        <v>13953968.060000001</v>
      </c>
      <c r="AB86" s="52">
        <v>621.90592109362831</v>
      </c>
      <c r="AC86" s="31">
        <v>-15968056.43</v>
      </c>
      <c r="AD86" s="31">
        <v>-2014088.3699999992</v>
      </c>
      <c r="AE86" s="31">
        <v>-1927589.9086748306</v>
      </c>
    </row>
    <row r="87" spans="17:31" x14ac:dyDescent="0.25">
      <c r="Q87" s="18" t="s">
        <v>57</v>
      </c>
      <c r="R87" s="18" t="s">
        <v>41</v>
      </c>
      <c r="S87" s="32" t="s">
        <v>14</v>
      </c>
      <c r="T87" s="44">
        <v>8.5000000000000006E-3</v>
      </c>
      <c r="U87" s="44">
        <v>0.5</v>
      </c>
      <c r="V87" s="33">
        <v>44881</v>
      </c>
      <c r="W87" s="33">
        <v>45247</v>
      </c>
      <c r="X87" s="33">
        <v>45247</v>
      </c>
      <c r="Y87" s="34">
        <v>11525</v>
      </c>
      <c r="Z87" s="51">
        <v>472.2428032520325</v>
      </c>
      <c r="AA87" s="34">
        <v>5442598.3074796749</v>
      </c>
      <c r="AB87" s="51">
        <v>540.13761041214752</v>
      </c>
      <c r="AC87" s="35">
        <v>-6225085.96</v>
      </c>
      <c r="AD87" s="35">
        <v>-782487.65252032503</v>
      </c>
      <c r="AE87" s="35">
        <v>-748900.51335883699</v>
      </c>
    </row>
    <row r="88" spans="17:31" x14ac:dyDescent="0.25">
      <c r="Q88" s="12" t="s">
        <v>80</v>
      </c>
      <c r="R88" s="12" t="s">
        <v>25</v>
      </c>
      <c r="S88" s="28" t="s">
        <v>14</v>
      </c>
      <c r="T88" s="45">
        <v>8.9999999999999993E-3</v>
      </c>
      <c r="U88" s="45">
        <v>0.5</v>
      </c>
      <c r="V88" s="29">
        <v>44881</v>
      </c>
      <c r="W88" s="29">
        <v>45247</v>
      </c>
      <c r="X88" s="29">
        <v>45247</v>
      </c>
      <c r="Y88" s="30">
        <v>11041</v>
      </c>
      <c r="Z88" s="52">
        <v>544.48598134226972</v>
      </c>
      <c r="AA88" s="30">
        <v>6011669.7199999997</v>
      </c>
      <c r="AB88" s="52">
        <v>623.07601938230232</v>
      </c>
      <c r="AC88" s="31">
        <v>-6879382.3300000001</v>
      </c>
      <c r="AD88" s="31">
        <v>-867712.61000000034</v>
      </c>
      <c r="AE88" s="31">
        <v>-830447.21712908242</v>
      </c>
    </row>
    <row r="89" spans="17:31" x14ac:dyDescent="0.25">
      <c r="Q89" s="18" t="s">
        <v>55</v>
      </c>
      <c r="R89" s="18" t="s">
        <v>24</v>
      </c>
      <c r="S89" s="32" t="s">
        <v>14</v>
      </c>
      <c r="T89" s="44">
        <v>0.01</v>
      </c>
      <c r="U89" s="44">
        <v>0.8</v>
      </c>
      <c r="V89" s="33">
        <v>45063</v>
      </c>
      <c r="W89" s="33">
        <v>45247</v>
      </c>
      <c r="X89" s="33">
        <v>45247</v>
      </c>
      <c r="Y89" s="34">
        <v>221753</v>
      </c>
      <c r="Z89" s="51">
        <v>225.47601426</v>
      </c>
      <c r="AA89" s="34">
        <v>49999982.590197779</v>
      </c>
      <c r="AB89" s="51">
        <v>241.19985650701457</v>
      </c>
      <c r="AC89" s="35">
        <v>-53486791.780000001</v>
      </c>
      <c r="AD89" s="35">
        <v>-3486809.189802222</v>
      </c>
      <c r="AE89" s="35">
        <v>-3194772.5444704667</v>
      </c>
    </row>
    <row r="90" spans="17:31" x14ac:dyDescent="0.25">
      <c r="Q90" s="12" t="s">
        <v>48</v>
      </c>
      <c r="R90" s="12" t="s">
        <v>9</v>
      </c>
      <c r="S90" s="28" t="s">
        <v>14</v>
      </c>
      <c r="T90" s="45">
        <v>7.0000000000000001E-3</v>
      </c>
      <c r="U90" s="45">
        <v>0.5</v>
      </c>
      <c r="V90" s="29">
        <v>45065</v>
      </c>
      <c r="W90" s="29">
        <v>45250</v>
      </c>
      <c r="X90" s="29">
        <v>45250</v>
      </c>
      <c r="Y90" s="30">
        <v>55920</v>
      </c>
      <c r="Z90" s="52">
        <v>527.89068991416309</v>
      </c>
      <c r="AA90" s="30">
        <v>29519647.379999999</v>
      </c>
      <c r="AB90" s="52">
        <v>563.52645189556506</v>
      </c>
      <c r="AC90" s="31">
        <v>-31512399.190000001</v>
      </c>
      <c r="AD90" s="31">
        <v>-1992751.8100000024</v>
      </c>
      <c r="AE90" s="31">
        <v>-1809638.3872886449</v>
      </c>
    </row>
    <row r="91" spans="17:31" x14ac:dyDescent="0.25">
      <c r="Q91" s="18" t="s">
        <v>50</v>
      </c>
      <c r="R91" s="18" t="s">
        <v>19</v>
      </c>
      <c r="S91" s="32" t="s">
        <v>14</v>
      </c>
      <c r="T91" s="44">
        <v>7.0000000000000001E-3</v>
      </c>
      <c r="U91" s="44">
        <v>0.5</v>
      </c>
      <c r="V91" s="33">
        <v>45237</v>
      </c>
      <c r="W91" s="33">
        <v>45419</v>
      </c>
      <c r="X91" s="33">
        <v>45279</v>
      </c>
      <c r="Y91" s="34">
        <v>50000</v>
      </c>
      <c r="Z91" s="51">
        <v>542.55499999999995</v>
      </c>
      <c r="AA91" s="34">
        <v>27127749.999999996</v>
      </c>
      <c r="AB91" s="51">
        <v>550.17410519999999</v>
      </c>
      <c r="AC91" s="35">
        <v>-27508705.260000002</v>
      </c>
      <c r="AD91" s="35">
        <v>-380955.26000000536</v>
      </c>
      <c r="AE91" s="35">
        <v>-210327.44525335357</v>
      </c>
    </row>
    <row r="92" spans="17:31" x14ac:dyDescent="0.25">
      <c r="Q92" s="12" t="s">
        <v>56</v>
      </c>
      <c r="R92" s="12" t="s">
        <v>28</v>
      </c>
      <c r="S92" s="28" t="s">
        <v>14</v>
      </c>
      <c r="T92" s="45">
        <v>7.0000000000000001E-3</v>
      </c>
      <c r="U92" s="45">
        <v>0.5</v>
      </c>
      <c r="V92" s="29">
        <v>45105</v>
      </c>
      <c r="W92" s="29">
        <v>45288</v>
      </c>
      <c r="X92" s="29">
        <v>45280</v>
      </c>
      <c r="Y92" s="30">
        <v>12136</v>
      </c>
      <c r="Z92" s="52">
        <v>501.38511849999998</v>
      </c>
      <c r="AA92" s="30">
        <v>6084809.7981159994</v>
      </c>
      <c r="AB92" s="52">
        <v>533.14397577455509</v>
      </c>
      <c r="AC92" s="31">
        <v>-6470235.29</v>
      </c>
      <c r="AD92" s="31">
        <v>-385425.4918840006</v>
      </c>
      <c r="AE92" s="31">
        <v>-342303.53286704887</v>
      </c>
    </row>
    <row r="93" spans="17:31" x14ac:dyDescent="0.25">
      <c r="Q93" s="18" t="s">
        <v>55</v>
      </c>
      <c r="R93" s="18" t="s">
        <v>24</v>
      </c>
      <c r="S93" s="32" t="s">
        <v>14</v>
      </c>
      <c r="T93" s="44">
        <v>8.0000000000000002E-3</v>
      </c>
      <c r="U93" s="44">
        <v>0.8</v>
      </c>
      <c r="V93" s="33">
        <v>45250</v>
      </c>
      <c r="W93" s="33">
        <v>45432</v>
      </c>
      <c r="X93" s="33">
        <v>45280</v>
      </c>
      <c r="Y93" s="34">
        <v>275630</v>
      </c>
      <c r="Z93" s="51">
        <v>114.2528252</v>
      </c>
      <c r="AA93" s="34">
        <v>31491506.209876001</v>
      </c>
      <c r="AB93" s="51">
        <v>115.47442154337335</v>
      </c>
      <c r="AC93" s="35">
        <v>-31828214.809999999</v>
      </c>
      <c r="AD93" s="35">
        <v>-336708.60012399778</v>
      </c>
      <c r="AE93" s="35">
        <v>-122840.8826774992</v>
      </c>
    </row>
    <row r="94" spans="17:31" x14ac:dyDescent="0.25">
      <c r="Q94" s="12" t="s">
        <v>76</v>
      </c>
      <c r="R94" s="12" t="s">
        <v>27</v>
      </c>
      <c r="S94" s="28" t="s">
        <v>14</v>
      </c>
      <c r="T94" s="45">
        <v>6.0000000000000001E-3</v>
      </c>
      <c r="U94" s="45">
        <v>0.5</v>
      </c>
      <c r="V94" s="29">
        <v>45190</v>
      </c>
      <c r="W94" s="29">
        <v>45281</v>
      </c>
      <c r="X94" s="29">
        <v>45281</v>
      </c>
      <c r="Y94" s="30">
        <v>125552</v>
      </c>
      <c r="Z94" s="52">
        <v>561.16462149999995</v>
      </c>
      <c r="AA94" s="30">
        <v>70455340.558568001</v>
      </c>
      <c r="AB94" s="52">
        <v>578.31630838218427</v>
      </c>
      <c r="AC94" s="31">
        <v>-72608769.150000006</v>
      </c>
      <c r="AD94" s="31">
        <v>-2153428.5914320052</v>
      </c>
      <c r="AE94" s="31">
        <v>-1640250.4623518735</v>
      </c>
    </row>
    <row r="95" spans="17:31" x14ac:dyDescent="0.25">
      <c r="Q95" s="18" t="s">
        <v>77</v>
      </c>
      <c r="R95" s="18" t="s">
        <v>40</v>
      </c>
      <c r="S95" s="32" t="s">
        <v>14</v>
      </c>
      <c r="T95" s="44">
        <v>6.4999999999999997E-3</v>
      </c>
      <c r="U95" s="44">
        <v>0.5</v>
      </c>
      <c r="V95" s="33">
        <v>45125</v>
      </c>
      <c r="W95" s="33">
        <v>45309</v>
      </c>
      <c r="X95" s="33">
        <v>45309</v>
      </c>
      <c r="Y95" s="34">
        <v>64431</v>
      </c>
      <c r="Z95" s="51">
        <v>515.60824360000004</v>
      </c>
      <c r="AA95" s="34">
        <v>33221154.743391603</v>
      </c>
      <c r="AB95" s="51">
        <v>548.8660564014217</v>
      </c>
      <c r="AC95" s="35">
        <v>-35363988.880000003</v>
      </c>
      <c r="AD95" s="35">
        <v>-2142834.1366083995</v>
      </c>
      <c r="AE95" s="35">
        <v>-1930626.0649667978</v>
      </c>
    </row>
    <row r="96" spans="17:31" x14ac:dyDescent="0.25">
      <c r="Q96" s="12" t="s">
        <v>52</v>
      </c>
      <c r="R96" s="12" t="s">
        <v>20</v>
      </c>
      <c r="S96" s="28" t="s">
        <v>14</v>
      </c>
      <c r="T96" s="45">
        <v>8.9999999999999993E-3</v>
      </c>
      <c r="U96" s="45">
        <v>0.5</v>
      </c>
      <c r="V96" s="29">
        <v>45125</v>
      </c>
      <c r="W96" s="29">
        <v>45309</v>
      </c>
      <c r="X96" s="29">
        <v>45309</v>
      </c>
      <c r="Y96" s="30">
        <v>43010</v>
      </c>
      <c r="Z96" s="52">
        <v>551.25871412000004</v>
      </c>
      <c r="AA96" s="30">
        <v>23709637.294301201</v>
      </c>
      <c r="AB96" s="52">
        <v>587.54438804929089</v>
      </c>
      <c r="AC96" s="31">
        <v>-25270284.129999999</v>
      </c>
      <c r="AD96" s="31">
        <v>-1560646.8356987983</v>
      </c>
      <c r="AE96" s="31">
        <v>-1405793.4900563471</v>
      </c>
    </row>
    <row r="97" spans="17:31" x14ac:dyDescent="0.25">
      <c r="Q97" s="18" t="s">
        <v>47</v>
      </c>
      <c r="R97" s="18" t="s">
        <v>11</v>
      </c>
      <c r="S97" s="32" t="s">
        <v>14</v>
      </c>
      <c r="T97" s="44">
        <v>8.5000000000000006E-3</v>
      </c>
      <c r="U97" s="44">
        <v>0.5</v>
      </c>
      <c r="V97" s="33">
        <v>45125</v>
      </c>
      <c r="W97" s="33">
        <v>45309</v>
      </c>
      <c r="X97" s="33">
        <v>45309</v>
      </c>
      <c r="Y97" s="34">
        <v>13974001</v>
      </c>
      <c r="Z97" s="51">
        <v>0.54706193999999997</v>
      </c>
      <c r="AA97" s="34">
        <v>7644644.0966219399</v>
      </c>
      <c r="AB97" s="51">
        <v>0.58292687971039936</v>
      </c>
      <c r="AC97" s="35">
        <v>-8145820.7999999998</v>
      </c>
      <c r="AD97" s="35">
        <v>-501176.7033780599</v>
      </c>
      <c r="AE97" s="35">
        <v>-451467.12369697634</v>
      </c>
    </row>
    <row r="98" spans="17:31" x14ac:dyDescent="0.25">
      <c r="Q98" s="12" t="s">
        <v>58</v>
      </c>
      <c r="R98" s="12" t="s">
        <v>26</v>
      </c>
      <c r="S98" s="28" t="s">
        <v>14</v>
      </c>
      <c r="T98" s="45">
        <v>8.9999999999999993E-3</v>
      </c>
      <c r="U98" s="45">
        <v>0.5</v>
      </c>
      <c r="V98" s="29">
        <v>45218</v>
      </c>
      <c r="W98" s="29">
        <v>45401</v>
      </c>
      <c r="X98" s="29">
        <v>45329</v>
      </c>
      <c r="Y98" s="30">
        <v>95857</v>
      </c>
      <c r="Z98" s="52">
        <v>562.68197555999996</v>
      </c>
      <c r="AA98" s="30">
        <v>53937006.131254919</v>
      </c>
      <c r="AB98" s="52">
        <v>583.44917908968569</v>
      </c>
      <c r="AC98" s="31">
        <v>-55927687.960000001</v>
      </c>
      <c r="AD98" s="31">
        <v>-1990681.828745082</v>
      </c>
      <c r="AE98" s="31">
        <v>-1862594.8157798424</v>
      </c>
    </row>
    <row r="99" spans="17:31" x14ac:dyDescent="0.25">
      <c r="Q99" s="18" t="s">
        <v>76</v>
      </c>
      <c r="R99" s="18" t="s">
        <v>27</v>
      </c>
      <c r="S99" s="32" t="s">
        <v>14</v>
      </c>
      <c r="T99" s="44">
        <v>6.0000000000000001E-3</v>
      </c>
      <c r="U99" s="44">
        <v>0.5</v>
      </c>
      <c r="V99" s="33">
        <v>45282</v>
      </c>
      <c r="W99" s="33">
        <v>45372</v>
      </c>
      <c r="X99" s="33">
        <v>45372</v>
      </c>
      <c r="Y99" s="34">
        <v>125552</v>
      </c>
      <c r="Z99" s="51">
        <v>563.65317549999997</v>
      </c>
      <c r="AA99" s="34">
        <v>70767783.490375996</v>
      </c>
      <c r="AB99" s="51">
        <v>579.12206735057987</v>
      </c>
      <c r="AC99" s="35">
        <v>-72709933.799999997</v>
      </c>
      <c r="AD99" s="35">
        <v>-1942150.3096240014</v>
      </c>
      <c r="AE99" s="35">
        <v>-1460356.1092751324</v>
      </c>
    </row>
    <row r="100" spans="17:31" x14ac:dyDescent="0.25">
      <c r="Q100" s="12" t="s">
        <v>51</v>
      </c>
      <c r="R100" s="12" t="s">
        <v>18</v>
      </c>
      <c r="S100" s="28" t="s">
        <v>14</v>
      </c>
      <c r="T100" s="45">
        <v>7.4999999999999997E-3</v>
      </c>
      <c r="U100" s="45">
        <v>0.5</v>
      </c>
      <c r="V100" s="29">
        <v>45194</v>
      </c>
      <c r="W100" s="29">
        <v>45378</v>
      </c>
      <c r="X100" s="29">
        <v>45378</v>
      </c>
      <c r="Y100" s="30">
        <v>124696</v>
      </c>
      <c r="Z100" s="52">
        <v>519.5894055</v>
      </c>
      <c r="AA100" s="30">
        <v>64790720.508227997</v>
      </c>
      <c r="AB100" s="52">
        <v>551.21686726117923</v>
      </c>
      <c r="AC100" s="31">
        <v>-68734538.480000004</v>
      </c>
      <c r="AD100" s="31">
        <v>-3943817.9717720076</v>
      </c>
      <c r="AE100" s="31">
        <v>-3364640.9758855477</v>
      </c>
    </row>
    <row r="101" spans="17:31" x14ac:dyDescent="0.25">
      <c r="Q101" s="18" t="s">
        <v>79</v>
      </c>
      <c r="R101" s="18" t="s">
        <v>42</v>
      </c>
      <c r="S101" s="32" t="s">
        <v>14</v>
      </c>
      <c r="T101" s="44">
        <v>6.4999999999999997E-3</v>
      </c>
      <c r="U101" s="44">
        <v>0.5</v>
      </c>
      <c r="V101" s="33">
        <v>45240</v>
      </c>
      <c r="W101" s="33">
        <v>45422</v>
      </c>
      <c r="X101" s="33">
        <v>45383</v>
      </c>
      <c r="Y101" s="34">
        <v>42457</v>
      </c>
      <c r="Z101" s="51">
        <v>507.057007</v>
      </c>
      <c r="AA101" s="34">
        <v>21528119.346198998</v>
      </c>
      <c r="AB101" s="51">
        <v>529.64910874531881</v>
      </c>
      <c r="AC101" s="35">
        <v>-22487312.210000001</v>
      </c>
      <c r="AD101" s="35">
        <v>-959192.8638010025</v>
      </c>
      <c r="AE101" s="35">
        <v>-943485.29102282599</v>
      </c>
    </row>
    <row r="102" spans="17:31" x14ac:dyDescent="0.25">
      <c r="Q102" s="12" t="s">
        <v>45</v>
      </c>
      <c r="R102" s="12" t="s">
        <v>6</v>
      </c>
      <c r="S102" s="28" t="s">
        <v>14</v>
      </c>
      <c r="T102" s="45">
        <v>7.0000000000000001E-3</v>
      </c>
      <c r="U102" s="45">
        <v>0.5</v>
      </c>
      <c r="V102" s="29">
        <v>45237</v>
      </c>
      <c r="W102" s="29">
        <v>45419</v>
      </c>
      <c r="X102" s="29">
        <v>45419</v>
      </c>
      <c r="Y102" s="30">
        <v>47458</v>
      </c>
      <c r="Z102" s="52">
        <v>370.51499999999999</v>
      </c>
      <c r="AA102" s="30">
        <v>17583900.870000001</v>
      </c>
      <c r="AB102" s="52">
        <v>391.8396049138185</v>
      </c>
      <c r="AC102" s="31">
        <v>-18595923.969999999</v>
      </c>
      <c r="AD102" s="31">
        <v>-1012023.0999999978</v>
      </c>
      <c r="AE102" s="31">
        <v>-980121.35273122042</v>
      </c>
    </row>
    <row r="103" spans="17:31" x14ac:dyDescent="0.25">
      <c r="Q103" s="18" t="s">
        <v>48</v>
      </c>
      <c r="R103" s="18" t="s">
        <v>9</v>
      </c>
      <c r="S103" s="32" t="s">
        <v>14</v>
      </c>
      <c r="T103" s="44">
        <v>7.0000000000000001E-3</v>
      </c>
      <c r="U103" s="44">
        <v>0.5</v>
      </c>
      <c r="V103" s="33">
        <v>45251</v>
      </c>
      <c r="W103" s="33">
        <v>45432</v>
      </c>
      <c r="X103" s="33">
        <v>45432</v>
      </c>
      <c r="Y103" s="34">
        <v>55920</v>
      </c>
      <c r="Z103" s="51">
        <v>536.10452115999999</v>
      </c>
      <c r="AA103" s="34">
        <v>29978964.823267199</v>
      </c>
      <c r="AB103" s="51">
        <v>566.92588572961381</v>
      </c>
      <c r="AC103" s="35">
        <v>-31702495.530000001</v>
      </c>
      <c r="AD103" s="35">
        <v>-1723530.7067328021</v>
      </c>
      <c r="AE103" s="35">
        <v>-1547469.6012247987</v>
      </c>
    </row>
    <row r="104" spans="17:31" x14ac:dyDescent="0.25">
      <c r="Q104" s="12" t="s">
        <v>45</v>
      </c>
      <c r="R104" s="12" t="s">
        <v>6</v>
      </c>
      <c r="S104" s="28" t="s">
        <v>14</v>
      </c>
      <c r="T104" s="45">
        <v>7.0000000000000001E-3</v>
      </c>
      <c r="U104" s="45">
        <v>0.5</v>
      </c>
      <c r="V104" s="29">
        <v>45420</v>
      </c>
      <c r="W104" s="29">
        <v>45450</v>
      </c>
      <c r="X104" s="29">
        <v>45450</v>
      </c>
      <c r="Y104" s="30">
        <v>47458</v>
      </c>
      <c r="Z104" s="52">
        <v>332.74310477</v>
      </c>
      <c r="AA104" s="30">
        <v>15791322.266174661</v>
      </c>
      <c r="AB104" s="52">
        <v>335.69603649542756</v>
      </c>
      <c r="AC104" s="31">
        <v>-15931462.5</v>
      </c>
      <c r="AD104" s="31">
        <v>-140140.233825339</v>
      </c>
      <c r="AE104" s="31">
        <v>-106694.01065428369</v>
      </c>
    </row>
    <row r="105" spans="17:31" x14ac:dyDescent="0.25">
      <c r="Q105" s="18" t="s">
        <v>76</v>
      </c>
      <c r="R105" s="18" t="s">
        <v>27</v>
      </c>
      <c r="S105" s="32" t="s">
        <v>14</v>
      </c>
      <c r="T105" s="44">
        <v>6.0000000000000001E-3</v>
      </c>
      <c r="U105" s="44">
        <v>0.5</v>
      </c>
      <c r="V105" s="33">
        <v>45373</v>
      </c>
      <c r="W105" s="33">
        <v>45553</v>
      </c>
      <c r="X105" s="33">
        <v>45464</v>
      </c>
      <c r="Y105" s="34">
        <v>1740</v>
      </c>
      <c r="Z105" s="51">
        <v>558.73825960558179</v>
      </c>
      <c r="AA105" s="34">
        <v>972204.5717137123</v>
      </c>
      <c r="AB105" s="51">
        <v>573.51424712643677</v>
      </c>
      <c r="AC105" s="35">
        <v>-997914.79</v>
      </c>
      <c r="AD105" s="35">
        <v>-25710.218286287738</v>
      </c>
      <c r="AE105" s="35">
        <v>-19497.038560892739</v>
      </c>
    </row>
    <row r="106" spans="17:31" x14ac:dyDescent="0.25">
      <c r="Q106" s="12" t="s">
        <v>77</v>
      </c>
      <c r="R106" s="12" t="s">
        <v>40</v>
      </c>
      <c r="S106" s="28" t="s">
        <v>14</v>
      </c>
      <c r="T106" s="45">
        <v>6.4999999999999997E-3</v>
      </c>
      <c r="U106" s="45">
        <v>0.5</v>
      </c>
      <c r="V106" s="29">
        <v>45310</v>
      </c>
      <c r="W106" s="29">
        <v>45490</v>
      </c>
      <c r="X106" s="29">
        <v>45471</v>
      </c>
      <c r="Y106" s="30">
        <v>64431</v>
      </c>
      <c r="Z106" s="52">
        <v>508.17995592183883</v>
      </c>
      <c r="AA106" s="30">
        <v>32742542.739999998</v>
      </c>
      <c r="AB106" s="52">
        <v>532.9549423414195</v>
      </c>
      <c r="AC106" s="31">
        <v>-34338819.890000001</v>
      </c>
      <c r="AD106" s="31">
        <v>-1596277.1500000022</v>
      </c>
      <c r="AE106" s="31">
        <v>-1310172.3142485879</v>
      </c>
    </row>
    <row r="107" spans="17:31" x14ac:dyDescent="0.25">
      <c r="Q107" s="18" t="s">
        <v>47</v>
      </c>
      <c r="R107" s="18" t="s">
        <v>11</v>
      </c>
      <c r="S107" s="32" t="s">
        <v>14</v>
      </c>
      <c r="T107" s="44">
        <v>8.5000000000000006E-3</v>
      </c>
      <c r="U107" s="44">
        <v>0.5</v>
      </c>
      <c r="V107" s="33">
        <v>45310</v>
      </c>
      <c r="W107" s="33">
        <v>45490</v>
      </c>
      <c r="X107" s="33">
        <v>45490</v>
      </c>
      <c r="Y107" s="34">
        <v>13974001</v>
      </c>
      <c r="Z107" s="51">
        <v>0.53182599958308285</v>
      </c>
      <c r="AA107" s="34">
        <v>7431737.0499999998</v>
      </c>
      <c r="AB107" s="51">
        <v>0.5607952997856519</v>
      </c>
      <c r="AC107" s="35">
        <v>-7836554.0800000001</v>
      </c>
      <c r="AD107" s="35">
        <v>-404817.03000000026</v>
      </c>
      <c r="AE107" s="35">
        <v>-362314.93120000046</v>
      </c>
    </row>
    <row r="108" spans="17:31" x14ac:dyDescent="0.25">
      <c r="Q108" s="12" t="s">
        <v>63</v>
      </c>
      <c r="R108" s="12" t="s">
        <v>64</v>
      </c>
      <c r="S108" s="28" t="s">
        <v>14</v>
      </c>
      <c r="T108" s="45">
        <v>6.4999999999999997E-3</v>
      </c>
      <c r="U108" s="45">
        <v>0.5</v>
      </c>
      <c r="V108" s="29">
        <v>45450</v>
      </c>
      <c r="W108" s="29">
        <v>45630</v>
      </c>
      <c r="X108" s="29">
        <v>45519</v>
      </c>
      <c r="Y108" s="30">
        <v>34194681</v>
      </c>
      <c r="Z108" s="52">
        <v>0.50724950000000002</v>
      </c>
      <c r="AA108" s="30">
        <v>17345234.839909501</v>
      </c>
      <c r="AB108" s="52">
        <v>0.51836545982107562</v>
      </c>
      <c r="AC108" s="31">
        <v>-17725341.539999999</v>
      </c>
      <c r="AD108" s="31">
        <v>-380106.70009049773</v>
      </c>
      <c r="AE108" s="31">
        <v>-298727.89229049906</v>
      </c>
    </row>
    <row r="109" spans="17:31" x14ac:dyDescent="0.25">
      <c r="Q109" s="18" t="s">
        <v>46</v>
      </c>
      <c r="R109" s="18" t="s">
        <v>10</v>
      </c>
      <c r="S109" s="32" t="s">
        <v>14</v>
      </c>
      <c r="T109" s="44">
        <v>7.4999999999999997E-3</v>
      </c>
      <c r="U109" s="44">
        <v>0.8</v>
      </c>
      <c r="V109" s="33">
        <v>45344</v>
      </c>
      <c r="W109" s="33">
        <v>45524</v>
      </c>
      <c r="X109" s="33">
        <v>45524</v>
      </c>
      <c r="Y109" s="34">
        <v>70235383</v>
      </c>
      <c r="Z109" s="51">
        <v>0.21038199991021619</v>
      </c>
      <c r="AA109" s="34">
        <v>14776260.34</v>
      </c>
      <c r="AB109" s="51">
        <v>0.22197005987708504</v>
      </c>
      <c r="AC109" s="35">
        <v>-15590152.17</v>
      </c>
      <c r="AD109" s="35">
        <v>-813891.83000000007</v>
      </c>
      <c r="AE109" s="35">
        <v>-721998.03759999946</v>
      </c>
    </row>
    <row r="110" spans="17:31" x14ac:dyDescent="0.25">
      <c r="Q110" s="12" t="s">
        <v>46</v>
      </c>
      <c r="R110" s="12" t="s">
        <v>10</v>
      </c>
      <c r="S110" s="28" t="s">
        <v>14</v>
      </c>
      <c r="T110" s="45">
        <v>7.4999999999999997E-3</v>
      </c>
      <c r="U110" s="45">
        <v>0.8</v>
      </c>
      <c r="V110" s="29">
        <v>45344</v>
      </c>
      <c r="W110" s="29">
        <v>45524</v>
      </c>
      <c r="X110" s="29">
        <v>45524</v>
      </c>
      <c r="Y110" s="30">
        <v>70235383</v>
      </c>
      <c r="Z110" s="52">
        <v>0.21038199991021619</v>
      </c>
      <c r="AA110" s="30">
        <v>14776260.34</v>
      </c>
      <c r="AB110" s="52">
        <v>0.22197005987708504</v>
      </c>
      <c r="AC110" s="31">
        <v>-15590152.17</v>
      </c>
      <c r="AD110" s="31">
        <v>-813891.83000000007</v>
      </c>
      <c r="AE110" s="31">
        <v>-721998.03759999946</v>
      </c>
    </row>
    <row r="111" spans="17:31" x14ac:dyDescent="0.25">
      <c r="Q111" s="18" t="s">
        <v>46</v>
      </c>
      <c r="R111" s="18" t="s">
        <v>10</v>
      </c>
      <c r="S111" s="32" t="s">
        <v>14</v>
      </c>
      <c r="T111" s="44">
        <v>7.4999999999999997E-3</v>
      </c>
      <c r="U111" s="44">
        <v>0.8</v>
      </c>
      <c r="V111" s="33">
        <v>45344</v>
      </c>
      <c r="W111" s="33">
        <v>45524</v>
      </c>
      <c r="X111" s="33">
        <v>45524</v>
      </c>
      <c r="Y111" s="34">
        <v>70235383</v>
      </c>
      <c r="Z111" s="51">
        <v>0.21038199991021619</v>
      </c>
      <c r="AA111" s="34">
        <v>14776260.34</v>
      </c>
      <c r="AB111" s="51">
        <v>0.22197005987708504</v>
      </c>
      <c r="AC111" s="35">
        <v>-15590152.17</v>
      </c>
      <c r="AD111" s="35">
        <v>-813891.83000000007</v>
      </c>
      <c r="AE111" s="35">
        <v>-721998.03759999946</v>
      </c>
    </row>
    <row r="112" spans="17:31" x14ac:dyDescent="0.25">
      <c r="Q112" s="12" t="s">
        <v>49</v>
      </c>
      <c r="R112" s="12" t="s">
        <v>16</v>
      </c>
      <c r="S112" s="28" t="s">
        <v>14</v>
      </c>
      <c r="T112" s="45">
        <v>7.4999999999999997E-3</v>
      </c>
      <c r="U112" s="45">
        <v>0.8</v>
      </c>
      <c r="V112" s="29">
        <v>45372</v>
      </c>
      <c r="W112" s="29">
        <v>45552</v>
      </c>
      <c r="X112" s="29">
        <v>45552</v>
      </c>
      <c r="Y112" s="30">
        <v>112155</v>
      </c>
      <c r="Z112" s="52">
        <v>229.66035415273504</v>
      </c>
      <c r="AA112" s="30">
        <v>25757557.02</v>
      </c>
      <c r="AB112" s="52">
        <v>242.18016726851232</v>
      </c>
      <c r="AC112" s="31">
        <v>-27161716.66</v>
      </c>
      <c r="AD112" s="31">
        <v>-1404159.6400000006</v>
      </c>
      <c r="AE112" s="31">
        <v>-1266871.4967</v>
      </c>
    </row>
    <row r="113" spans="17:31" x14ac:dyDescent="0.25">
      <c r="Q113" s="18" t="s">
        <v>53</v>
      </c>
      <c r="R113" s="18" t="s">
        <v>21</v>
      </c>
      <c r="S113" s="32" t="s">
        <v>14</v>
      </c>
      <c r="T113" s="44">
        <v>7.4999999999999997E-3</v>
      </c>
      <c r="U113" s="44">
        <v>0.8</v>
      </c>
      <c r="V113" s="33">
        <v>45372</v>
      </c>
      <c r="W113" s="33">
        <v>45552</v>
      </c>
      <c r="X113" s="33">
        <v>45552</v>
      </c>
      <c r="Y113" s="34">
        <v>85683</v>
      </c>
      <c r="Z113" s="51">
        <v>183.02199992997444</v>
      </c>
      <c r="AA113" s="34">
        <v>15681874.02</v>
      </c>
      <c r="AB113" s="51">
        <v>192.99934782862411</v>
      </c>
      <c r="AC113" s="35">
        <v>-16536763.119999999</v>
      </c>
      <c r="AD113" s="35">
        <v>-854889.09999999963</v>
      </c>
      <c r="AE113" s="35">
        <v>-771304.48919999972</v>
      </c>
    </row>
    <row r="114" spans="17:31" x14ac:dyDescent="0.25">
      <c r="Q114" s="12" t="s">
        <v>81</v>
      </c>
      <c r="R114" s="12" t="s">
        <v>27</v>
      </c>
      <c r="S114" s="28" t="s">
        <v>14</v>
      </c>
      <c r="T114" s="45">
        <v>6.0000000000000001E-3</v>
      </c>
      <c r="U114" s="45">
        <v>0.5</v>
      </c>
      <c r="V114" s="29">
        <v>45373</v>
      </c>
      <c r="W114" s="29">
        <v>45553</v>
      </c>
      <c r="X114" s="29">
        <v>45553</v>
      </c>
      <c r="Y114" s="30">
        <v>123812</v>
      </c>
      <c r="Z114" s="52">
        <v>558.73825960558179</v>
      </c>
      <c r="AA114" s="30">
        <v>69178501.398286298</v>
      </c>
      <c r="AB114" s="52">
        <v>588.75700562142595</v>
      </c>
      <c r="AC114" s="31">
        <v>-72895182.379999995</v>
      </c>
      <c r="AD114" s="31">
        <v>-3716680.9817136973</v>
      </c>
      <c r="AE114" s="31">
        <v>-3323186.8858136982</v>
      </c>
    </row>
    <row r="115" spans="17:31" x14ac:dyDescent="0.25">
      <c r="Q115" s="18" t="s">
        <v>51</v>
      </c>
      <c r="R115" s="18" t="s">
        <v>18</v>
      </c>
      <c r="S115" s="32" t="s">
        <v>14</v>
      </c>
      <c r="T115" s="44">
        <v>7.4999999999999997E-3</v>
      </c>
      <c r="U115" s="44">
        <v>0.5</v>
      </c>
      <c r="V115" s="33">
        <v>45383</v>
      </c>
      <c r="W115" s="33">
        <v>45565</v>
      </c>
      <c r="X115" s="33">
        <v>45565</v>
      </c>
      <c r="Y115" s="34">
        <v>124696</v>
      </c>
      <c r="Z115" s="51">
        <v>510.13503384230449</v>
      </c>
      <c r="AA115" s="34">
        <v>63611798.18</v>
      </c>
      <c r="AB115" s="51">
        <v>538.16715243472129</v>
      </c>
      <c r="AC115" s="35">
        <v>-67107291.240000002</v>
      </c>
      <c r="AD115" s="35">
        <v>-3495493.0600000024</v>
      </c>
      <c r="AE115" s="35">
        <v>-2956244.0090999976</v>
      </c>
    </row>
    <row r="116" spans="17:31" x14ac:dyDescent="0.25">
      <c r="Q116" s="12" t="s">
        <v>47</v>
      </c>
      <c r="R116" s="12" t="s">
        <v>11</v>
      </c>
      <c r="S116" s="28" t="s">
        <v>14</v>
      </c>
      <c r="T116" s="45">
        <v>7.4999999999999997E-3</v>
      </c>
      <c r="U116" s="45">
        <v>0.5</v>
      </c>
      <c r="V116" s="29">
        <v>45532</v>
      </c>
      <c r="W116" s="29">
        <v>45712</v>
      </c>
      <c r="X116" s="29">
        <v>45583</v>
      </c>
      <c r="Y116" s="30">
        <v>27304053</v>
      </c>
      <c r="Z116" s="52">
        <v>0.549369</v>
      </c>
      <c r="AA116" s="30">
        <v>15000000.292556999</v>
      </c>
      <c r="AB116" s="52">
        <v>0.55812500986575142</v>
      </c>
      <c r="AC116" s="31">
        <v>-15239074.85</v>
      </c>
      <c r="AD116" s="31">
        <v>-239074.55744300038</v>
      </c>
      <c r="AE116" s="31">
        <v>-147346</v>
      </c>
    </row>
    <row r="117" spans="17:31" x14ac:dyDescent="0.25">
      <c r="Q117" s="18" t="s">
        <v>45</v>
      </c>
      <c r="R117" s="18" t="s">
        <v>6</v>
      </c>
      <c r="S117" s="32" t="s">
        <v>14</v>
      </c>
      <c r="T117" s="44">
        <v>7.4999999999999997E-3</v>
      </c>
      <c r="U117" s="44">
        <v>0.5</v>
      </c>
      <c r="V117" s="33">
        <v>45546</v>
      </c>
      <c r="W117" s="33">
        <v>45726</v>
      </c>
      <c r="X117" s="33">
        <v>45583</v>
      </c>
      <c r="Y117" s="34">
        <v>47458</v>
      </c>
      <c r="Z117" s="51">
        <v>306.06298046000001</v>
      </c>
      <c r="AA117" s="34">
        <v>14525136.92667068</v>
      </c>
      <c r="AB117" s="51">
        <v>309.63085507185298</v>
      </c>
      <c r="AC117" s="35">
        <v>-14694461.119999999</v>
      </c>
      <c r="AD117" s="35">
        <v>-169324.19332931936</v>
      </c>
      <c r="AE117" s="35">
        <v>-80873.53052932024</v>
      </c>
    </row>
    <row r="118" spans="17:31" x14ac:dyDescent="0.25">
      <c r="Q118" s="12" t="s">
        <v>51</v>
      </c>
      <c r="R118" s="12" t="s">
        <v>18</v>
      </c>
      <c r="S118" s="28" t="s">
        <v>14</v>
      </c>
      <c r="T118" s="45">
        <v>7.4999999999999997E-3</v>
      </c>
      <c r="U118" s="45">
        <v>0.5</v>
      </c>
      <c r="V118" s="29">
        <v>45562</v>
      </c>
      <c r="W118" s="29">
        <v>45742</v>
      </c>
      <c r="X118" s="29">
        <v>45583</v>
      </c>
      <c r="Y118" s="30">
        <v>124696</v>
      </c>
      <c r="Z118" s="52">
        <v>511.66467060000002</v>
      </c>
      <c r="AA118" s="30">
        <v>63802537.765137605</v>
      </c>
      <c r="AB118" s="52">
        <v>514.98523104189383</v>
      </c>
      <c r="AC118" s="31">
        <v>-64216598.369999997</v>
      </c>
      <c r="AD118" s="31">
        <v>-414060.60486239195</v>
      </c>
      <c r="AE118" s="31">
        <v>-27520.790962398052</v>
      </c>
    </row>
    <row r="119" spans="17:31" x14ac:dyDescent="0.25">
      <c r="Q119" s="18" t="s">
        <v>53</v>
      </c>
      <c r="R119" s="18" t="s">
        <v>21</v>
      </c>
      <c r="S119" s="32" t="s">
        <v>14</v>
      </c>
      <c r="T119" s="44">
        <v>7.4999999999999997E-3</v>
      </c>
      <c r="U119" s="44">
        <v>0.7</v>
      </c>
      <c r="V119" s="33">
        <v>45546</v>
      </c>
      <c r="W119" s="33">
        <v>45726</v>
      </c>
      <c r="X119" s="33">
        <v>45610</v>
      </c>
      <c r="Y119" s="34">
        <v>20107</v>
      </c>
      <c r="Z119" s="51">
        <v>283.77507492000001</v>
      </c>
      <c r="AA119" s="34">
        <v>5705865.4314164398</v>
      </c>
      <c r="AB119" s="51">
        <v>289.47096483811612</v>
      </c>
      <c r="AC119" s="35">
        <v>-5820392.6900000004</v>
      </c>
      <c r="AD119" s="35">
        <v>-114527.25858356059</v>
      </c>
      <c r="AE119" s="35">
        <v>-88962.687583560124</v>
      </c>
    </row>
    <row r="120" spans="17:31" x14ac:dyDescent="0.25">
      <c r="Q120" s="12" t="s">
        <v>53</v>
      </c>
      <c r="R120" s="12" t="s">
        <v>21</v>
      </c>
      <c r="S120" s="28" t="s">
        <v>14</v>
      </c>
      <c r="T120" s="45">
        <v>7.4999999999999997E-3</v>
      </c>
      <c r="U120" s="45">
        <v>0.8</v>
      </c>
      <c r="V120" s="29">
        <v>45553</v>
      </c>
      <c r="W120" s="29">
        <v>45733</v>
      </c>
      <c r="X120" s="29">
        <v>45610</v>
      </c>
      <c r="Y120" s="30">
        <v>85683</v>
      </c>
      <c r="Z120" s="52">
        <v>189.56733407999999</v>
      </c>
      <c r="AA120" s="30">
        <v>16242697.885976639</v>
      </c>
      <c r="AB120" s="52">
        <v>192.9644503577139</v>
      </c>
      <c r="AC120" s="31">
        <v>-16533773</v>
      </c>
      <c r="AD120" s="31">
        <v>-291075.11402336136</v>
      </c>
      <c r="AE120" s="31">
        <v>-218454.87922336161</v>
      </c>
    </row>
    <row r="121" spans="17:31" x14ac:dyDescent="0.25">
      <c r="Q121" s="18" t="s">
        <v>48</v>
      </c>
      <c r="R121" s="18" t="s">
        <v>9</v>
      </c>
      <c r="S121" s="32" t="s">
        <v>14</v>
      </c>
      <c r="T121" s="44">
        <v>7.0000000000000001E-3</v>
      </c>
      <c r="U121" s="44">
        <v>0.5</v>
      </c>
      <c r="V121" s="33">
        <v>45433</v>
      </c>
      <c r="W121" s="33">
        <v>45614</v>
      </c>
      <c r="X121" s="33">
        <v>45625</v>
      </c>
      <c r="Y121" s="34">
        <v>55920</v>
      </c>
      <c r="Z121" s="51">
        <v>535.67523104434906</v>
      </c>
      <c r="AA121" s="34">
        <v>29954958.919999998</v>
      </c>
      <c r="AB121" s="51">
        <v>565.31437571530762</v>
      </c>
      <c r="AC121" s="35">
        <v>-31612379.890000001</v>
      </c>
      <c r="AD121" s="35">
        <v>-1657420.9700000025</v>
      </c>
      <c r="AE121" s="35">
        <v>-1505120.7174000032</v>
      </c>
    </row>
    <row r="122" spans="17:31" x14ac:dyDescent="0.25">
      <c r="Q122" s="24" t="s">
        <v>4</v>
      </c>
      <c r="R122" s="4" t="s">
        <v>12</v>
      </c>
      <c r="S122" s="4" t="s">
        <v>12</v>
      </c>
      <c r="T122" s="25">
        <f>IFERROR(SUMPRODUCT(T7:T121,AC7:AC121)/AC122,0)</f>
        <v>7.3045000271716757E-3</v>
      </c>
      <c r="U122" s="4" t="s">
        <v>12</v>
      </c>
      <c r="V122" s="4" t="s">
        <v>12</v>
      </c>
      <c r="W122" s="4" t="s">
        <v>12</v>
      </c>
      <c r="X122" s="4" t="s">
        <v>12</v>
      </c>
      <c r="Y122" s="26"/>
      <c r="Z122" s="53"/>
      <c r="AA122" s="26">
        <f>SUM(AA7:AA121)</f>
        <v>2744825925.8983655</v>
      </c>
      <c r="AB122" s="53"/>
      <c r="AC122" s="27">
        <f>SUM(AC7:AC121)</f>
        <v>-2879768255.6329832</v>
      </c>
      <c r="AD122" s="27">
        <f>SUM(AD7:AD121)</f>
        <v>-134942329.73461753</v>
      </c>
      <c r="AE122" s="27">
        <f>SUM(AE7:AE121)</f>
        <v>-63310323.103552178</v>
      </c>
    </row>
    <row r="124" spans="17:31" x14ac:dyDescent="0.25">
      <c r="T124" s="37"/>
      <c r="U124" s="38"/>
      <c r="V124" s="39"/>
      <c r="W124" s="39"/>
      <c r="X124" s="39"/>
      <c r="AA124" s="40"/>
      <c r="AC124" s="40"/>
      <c r="AD124" s="40"/>
      <c r="AE124" s="40"/>
    </row>
    <row r="125" spans="17:31" x14ac:dyDescent="0.25">
      <c r="T125" s="37"/>
      <c r="U125" s="38"/>
      <c r="V125" s="39"/>
      <c r="W125" s="39"/>
      <c r="X125" s="39"/>
      <c r="AA125" s="40"/>
      <c r="AC125" s="40"/>
      <c r="AD125" s="40"/>
      <c r="AE125" s="40"/>
    </row>
    <row r="126" spans="17:31" x14ac:dyDescent="0.25">
      <c r="T126" s="37"/>
      <c r="U126" s="38"/>
      <c r="V126" s="39"/>
      <c r="W126" s="39"/>
      <c r="X126" s="39"/>
      <c r="AA126" s="40"/>
      <c r="AC126" s="40"/>
      <c r="AD126" s="40"/>
      <c r="AE126" s="40"/>
    </row>
    <row r="127" spans="17:31" x14ac:dyDescent="0.25">
      <c r="T127" s="37"/>
      <c r="U127" s="38"/>
      <c r="V127" s="39"/>
      <c r="W127" s="39"/>
      <c r="X127" s="39"/>
      <c r="AA127" s="40"/>
      <c r="AC127" s="40"/>
      <c r="AD127" s="40"/>
      <c r="AE127" s="40"/>
    </row>
    <row r="128" spans="17:31" x14ac:dyDescent="0.25">
      <c r="T128" s="37"/>
      <c r="U128" s="38"/>
      <c r="V128" s="39"/>
      <c r="W128" s="39"/>
      <c r="X128" s="39"/>
      <c r="AA128" s="40"/>
      <c r="AC128" s="40"/>
      <c r="AD128" s="40"/>
      <c r="AE128" s="40"/>
    </row>
    <row r="129" spans="20:31" x14ac:dyDescent="0.25">
      <c r="T129" s="37"/>
      <c r="U129" s="38"/>
      <c r="V129" s="39"/>
      <c r="W129" s="39"/>
      <c r="X129" s="39"/>
      <c r="AA129" s="40"/>
      <c r="AC129" s="40"/>
      <c r="AD129" s="40"/>
      <c r="AE129" s="40"/>
    </row>
    <row r="130" spans="20:31" x14ac:dyDescent="0.25">
      <c r="T130" s="37"/>
      <c r="U130" s="38"/>
      <c r="V130" s="39"/>
      <c r="W130" s="39"/>
      <c r="X130" s="39"/>
      <c r="AA130" s="40"/>
      <c r="AC130" s="40"/>
      <c r="AD130" s="40"/>
      <c r="AE130" s="40"/>
    </row>
    <row r="131" spans="20:31" x14ac:dyDescent="0.25">
      <c r="T131" s="37"/>
      <c r="U131" s="38"/>
      <c r="V131" s="39"/>
      <c r="W131" s="39"/>
      <c r="X131" s="39"/>
      <c r="AA131" s="40"/>
      <c r="AC131" s="40"/>
      <c r="AD131" s="40"/>
      <c r="AE131" s="40"/>
    </row>
  </sheetData>
  <hyperlinks>
    <hyperlink ref="A4" location="Capa!A1" tooltip="Capa" display="Capa" xr:uid="{1B09917F-155B-41EE-88AE-E55E24BEE1B5}"/>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Capa</vt:lpstr>
      <vt:lpstr>Carteira de Credito</vt:lpstr>
      <vt:lpstr>Garantia por Ativos</vt:lpstr>
      <vt:lpstr>Compromissadas</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Pedro Lobo Carvalho</dc:creator>
  <cp:lastModifiedBy>Carlos Fernandes</cp:lastModifiedBy>
  <dcterms:created xsi:type="dcterms:W3CDTF">2021-05-24T13:19:42Z</dcterms:created>
  <dcterms:modified xsi:type="dcterms:W3CDTF">2026-02-20T21:05:06Z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coUpdateId">
    <vt:lpwstr>1395434285</vt:lpwstr>
  </property>
  <property fmtid="{D5CDD505-2E9C-101B-9397-08002B2CF9AE}" pid="3" name="EcoUpdateMessage">
    <vt:lpwstr>2024/03/20-20:38:05</vt:lpwstr>
  </property>
  <property fmtid="{D5CDD505-2E9C-101B-9397-08002B2CF9AE}" pid="4" name="EcoUpdateStatus">
    <vt:lpwstr>2024-03-19=BRA:St,ME,Fd,TP;USA:St;ARG:St,ME,Fd,TP;MEX:St,Fd,TP;CHL:Fd;COL:St,ME;PER:St,ME,Fd;SAU:St|2024-03-20=USA:ME;MEX:ME;CHL:St,ME|2022-10-17=USA:TP|2021-11-17=CHL:TP|2014-02-26=VEN:St|2002-11-08=JPN:St|2024-03-14=GBR:St,ME|2016-08-18=NNN:St|2024-03-18=COL:Fd;PER:TP|2007-01-31=ESP:St|2003-01-29=CHN:St|2003-01-28=TWN:St|2003-01-30=HKG:St;KOR:St|2023-01-19=OTH:St|2023-08-29=PAN:St</vt:lpwstr>
  </property>
</Properties>
</file>